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Contabilitate\Raportari\2026 03\Supliment financiar\"/>
    </mc:Choice>
  </mc:AlternateContent>
  <xr:revisionPtr revIDLastSave="0" documentId="13_ncr:1_{F8191854-77F2-4F52-BC5E-A62744FB33BD}" xr6:coauthVersionLast="47" xr6:coauthVersionMax="47" xr10:uidLastSave="{00000000-0000-0000-0000-000000000000}"/>
  <bookViews>
    <workbookView xWindow="-108" yWindow="-108" windowWidth="23256" windowHeight="13896" tabRatio="798" xr2:uid="{00000000-000D-0000-FFFF-FFFF00000000}"/>
  </bookViews>
  <sheets>
    <sheet name="StandAlone IS" sheetId="3" r:id="rId1"/>
    <sheet name="StandAlone BS" sheetId="4" r:id="rId2"/>
    <sheet name="Conso BS" sheetId="1" r:id="rId3"/>
    <sheet name="Conso I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H8" i="2"/>
  <c r="I8" i="2"/>
  <c r="J8" i="2"/>
  <c r="F13" i="2"/>
  <c r="H13" i="2"/>
  <c r="J13" i="2"/>
  <c r="F23" i="2"/>
  <c r="H23" i="2"/>
  <c r="J23" i="2"/>
  <c r="F27" i="2"/>
  <c r="F29" i="2" s="1"/>
  <c r="F33" i="2" s="1"/>
  <c r="H27" i="2"/>
  <c r="J27" i="2"/>
  <c r="H29" i="2"/>
  <c r="H33" i="2" s="1"/>
  <c r="J29" i="2"/>
  <c r="J33" i="2" s="1"/>
  <c r="H7" i="1" l="1"/>
  <c r="H8" i="1"/>
  <c r="J8" i="1"/>
  <c r="H18" i="1"/>
  <c r="J18" i="1"/>
  <c r="H25" i="1"/>
  <c r="H26" i="1" s="1"/>
  <c r="J25" i="1"/>
  <c r="J26" i="1"/>
  <c r="H36" i="1"/>
  <c r="J36" i="1"/>
  <c r="H42" i="1"/>
  <c r="J42" i="1"/>
  <c r="H50" i="1"/>
  <c r="H51" i="1" s="1"/>
  <c r="H53" i="1" s="1"/>
  <c r="H55" i="1" s="1"/>
  <c r="J50" i="1"/>
  <c r="H18" i="4"/>
  <c r="J18" i="4"/>
  <c r="H25" i="4"/>
  <c r="H26" i="4" s="1"/>
  <c r="J25" i="4"/>
  <c r="J26" i="4" s="1"/>
  <c r="H35" i="4"/>
  <c r="J35" i="4"/>
  <c r="H41" i="4"/>
  <c r="J41" i="4"/>
  <c r="H49" i="4"/>
  <c r="J49" i="4"/>
  <c r="H50" i="4"/>
  <c r="J50" i="4"/>
  <c r="H52" i="4"/>
  <c r="J52" i="4"/>
  <c r="D26" i="3"/>
  <c r="D12" i="3"/>
  <c r="F12" i="3"/>
  <c r="H12" i="3"/>
  <c r="J12" i="3"/>
  <c r="J22" i="3" s="1"/>
  <c r="J28" i="3" s="1"/>
  <c r="J32" i="3" s="1"/>
  <c r="F22" i="3"/>
  <c r="H22" i="3"/>
  <c r="H28" i="3" s="1"/>
  <c r="H32" i="3" s="1"/>
  <c r="F26" i="3"/>
  <c r="H26" i="3"/>
  <c r="J26" i="3"/>
  <c r="F18" i="1"/>
  <c r="D18" i="1"/>
  <c r="J7" i="2"/>
  <c r="H7" i="2"/>
  <c r="F7" i="2"/>
  <c r="J51" i="1" l="1"/>
  <c r="J53" i="1" s="1"/>
  <c r="J55" i="1" s="1"/>
  <c r="H54" i="4"/>
  <c r="J54" i="4"/>
  <c r="F28" i="3"/>
  <c r="F32" i="3" s="1"/>
  <c r="D22" i="3"/>
  <c r="D28" i="3" s="1"/>
  <c r="D32" i="3" s="1"/>
  <c r="D18" i="4"/>
  <c r="F18" i="4"/>
  <c r="D8" i="1"/>
  <c r="D7" i="4"/>
  <c r="D8" i="2" l="1"/>
  <c r="D42" i="1"/>
  <c r="D36" i="1"/>
  <c r="D25" i="1"/>
  <c r="D26" i="1" l="1"/>
  <c r="D13" i="2"/>
  <c r="D23" i="2" s="1"/>
  <c r="D27" i="2"/>
  <c r="D35" i="4"/>
  <c r="D25" i="4"/>
  <c r="D49" i="4"/>
  <c r="D41" i="4"/>
  <c r="D50" i="1"/>
  <c r="D51" i="1" s="1"/>
  <c r="D53" i="1" s="1"/>
  <c r="D55" i="1" l="1"/>
  <c r="D29" i="2"/>
  <c r="D33" i="2" s="1"/>
  <c r="D50" i="4"/>
  <c r="D52" i="4" s="1"/>
  <c r="D26" i="4"/>
  <c r="D54" i="4" l="1"/>
  <c r="F25" i="1" l="1"/>
  <c r="F36" i="1" l="1"/>
  <c r="F42" i="1"/>
  <c r="F50" i="1"/>
  <c r="F26" i="1"/>
  <c r="F49" i="4"/>
  <c r="F41" i="4"/>
  <c r="F35" i="4"/>
  <c r="F25" i="4"/>
  <c r="F50" i="4" l="1"/>
  <c r="F52" i="4" s="1"/>
  <c r="F51" i="1"/>
  <c r="F53" i="1" s="1"/>
  <c r="F55" i="1" s="1"/>
  <c r="F7" i="1"/>
  <c r="F8" i="1"/>
  <c r="F26" i="4" l="1"/>
  <c r="F54" i="4" s="1"/>
</calcChain>
</file>

<file path=xl/sharedStrings.xml><?xml version="1.0" encoding="utf-8"?>
<sst xmlns="http://schemas.openxmlformats.org/spreadsheetml/2006/main" count="146" uniqueCount="78">
  <si>
    <t>ACTIVE</t>
  </si>
  <si>
    <t>Active imobilizate</t>
  </si>
  <si>
    <t>Imobilizări corporale</t>
  </si>
  <si>
    <t>Imobilizări necorporale</t>
  </si>
  <si>
    <t>Fond comercial</t>
  </si>
  <si>
    <t>Active aferente dreptului de utilizare</t>
  </si>
  <si>
    <t>Investiții imobiliare</t>
  </si>
  <si>
    <t>Total active imobilizate</t>
  </si>
  <si>
    <t>Active circulante</t>
  </si>
  <si>
    <t>Stocuri</t>
  </si>
  <si>
    <t>Creanțe comerciale şi alte creanțe</t>
  </si>
  <si>
    <t>Numerar si echivalente de numerar</t>
  </si>
  <si>
    <t>Total active circulante</t>
  </si>
  <si>
    <t xml:space="preserve">Total active </t>
  </si>
  <si>
    <t>CAPITALURI PROPRII ŞI DATORII</t>
  </si>
  <si>
    <t>Capitaluri proprii</t>
  </si>
  <si>
    <t>Capital social</t>
  </si>
  <si>
    <t>Prime de capital</t>
  </si>
  <si>
    <t>Alte rezerve</t>
  </si>
  <si>
    <t>Acțiuni proprii</t>
  </si>
  <si>
    <t>Rezultatul reportat</t>
  </si>
  <si>
    <t xml:space="preserve">Total capitaluri proprii </t>
  </si>
  <si>
    <t>Datorii pe termen lung</t>
  </si>
  <si>
    <t xml:space="preserve">Împrumuturi </t>
  </si>
  <si>
    <t>Datorii comerciale si alte datorii</t>
  </si>
  <si>
    <t>Impozit amânat</t>
  </si>
  <si>
    <t>Total datorii pe termen lung</t>
  </si>
  <si>
    <t>Datorii curente</t>
  </si>
  <si>
    <t>Provizioane pentru riscuri si cheltuieli</t>
  </si>
  <si>
    <t>Total datorii curente</t>
  </si>
  <si>
    <t>Total datorii</t>
  </si>
  <si>
    <t>Total capitaluri proprii si datorii</t>
  </si>
  <si>
    <t>Impact Developer &amp; Contractor</t>
  </si>
  <si>
    <t>Mii LEI</t>
  </si>
  <si>
    <t>Marja bruta</t>
  </si>
  <si>
    <t>Venituri nete din alte activitati</t>
  </si>
  <si>
    <t xml:space="preserve">Cheltuieli generale și administrative </t>
  </si>
  <si>
    <t xml:space="preserve">Cheltuieli de comercializare </t>
  </si>
  <si>
    <t xml:space="preserve">Amortizare </t>
  </si>
  <si>
    <t>Câștiguri din investiții imobiliare</t>
  </si>
  <si>
    <t>Profit din exploatare</t>
  </si>
  <si>
    <t>Venituri financiare</t>
  </si>
  <si>
    <t>Cheltuieli financiare</t>
  </si>
  <si>
    <t>Rezultatul financiar net (pierdere)</t>
  </si>
  <si>
    <t>Profit înainte de impozitare</t>
  </si>
  <si>
    <t>Cheltuieli cu impozitul pe profit</t>
  </si>
  <si>
    <t>Rezultatul perioadei</t>
  </si>
  <si>
    <t>Situatia Consolidată a Profitului sau Pierderii</t>
  </si>
  <si>
    <t>Situatia Consolidată a Poziției Financiare</t>
  </si>
  <si>
    <t>Profit brut</t>
  </si>
  <si>
    <t>Situatia Individuala a Profitului sau Pierderii</t>
  </si>
  <si>
    <t>Situatia Individuală a Poziției Financiare</t>
  </si>
  <si>
    <t>Creanțe imobilizate</t>
  </si>
  <si>
    <t>Auditate</t>
  </si>
  <si>
    <t>Venituri</t>
  </si>
  <si>
    <t>Costul vâzarilor</t>
  </si>
  <si>
    <t>Plăți în avans</t>
  </si>
  <si>
    <t>Participatie minoritara</t>
  </si>
  <si>
    <t>Datorii contractuale</t>
  </si>
  <si>
    <t>NCI</t>
  </si>
  <si>
    <t>Parent Company</t>
  </si>
  <si>
    <t>Datorii aferente contractelor</t>
  </si>
  <si>
    <t>Datorii cu impozitul pe profit</t>
  </si>
  <si>
    <t>Neauditate</t>
  </si>
  <si>
    <t>31 decembrie 2023</t>
  </si>
  <si>
    <t>Alte cheltuieli operationale</t>
  </si>
  <si>
    <t>Alte venituri operationale*</t>
  </si>
  <si>
    <t>31 decembrie 2024</t>
  </si>
  <si>
    <t>Proiecte viitoare</t>
  </si>
  <si>
    <t>*Pentru 2023 si 2022 aceasta linie reprezinta alte venituri/(cheltuieli) operationale, net</t>
  </si>
  <si>
    <t>31 martie 2025</t>
  </si>
  <si>
    <t>31 martie 2024</t>
  </si>
  <si>
    <t>31 martie 2023</t>
  </si>
  <si>
    <t>31 martie 2026</t>
  </si>
  <si>
    <t>*Pentru 2023 aceasta linie reprezinta alte venituri/(cheltuieli) operationale, net</t>
  </si>
  <si>
    <t>31 decembrie 2025</t>
  </si>
  <si>
    <t>Active financiare</t>
  </si>
  <si>
    <t>Alte active curente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</si>
</sst>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  <font>
      <sz val="8"/>
      <color rgb="FF565657"/>
      <name val="IBM Plex Sans"/>
      <family val="2"/>
    </font>
    <font>
      <b/>
      <i/>
      <sz val="8"/>
      <color rgb="FF565657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1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15" fontId="4" fillId="0" borderId="3" xfId="0" applyNumberFormat="1" applyFont="1" applyBorder="1" applyAlignment="1">
      <alignment horizontal="right" vertical="center"/>
    </xf>
    <xf numFmtId="41" fontId="3" fillId="0" borderId="3" xfId="0" applyNumberFormat="1" applyFont="1" applyBorder="1" applyAlignment="1">
      <alignment vertical="center"/>
    </xf>
    <xf numFmtId="41" fontId="5" fillId="0" borderId="0" xfId="0" applyNumberFormat="1" applyFont="1"/>
    <xf numFmtId="41" fontId="3" fillId="0" borderId="0" xfId="0" applyNumberFormat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8" fillId="0" borderId="0" xfId="1" applyNumberFormat="1" applyFont="1" applyAlignment="1">
      <alignment vertical="center" wrapText="1"/>
    </xf>
    <xf numFmtId="0" fontId="3" fillId="0" borderId="0" xfId="0" applyFont="1" applyAlignment="1">
      <alignment horizontal="right" wrapText="1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9" fontId="3" fillId="0" borderId="0" xfId="2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 wrapText="1"/>
    </xf>
    <xf numFmtId="164" fontId="3" fillId="0" borderId="0" xfId="1" applyNumberFormat="1" applyFont="1" applyAlignment="1">
      <alignment wrapText="1"/>
    </xf>
    <xf numFmtId="41" fontId="9" fillId="0" borderId="1" xfId="0" applyNumberFormat="1" applyFont="1" applyBorder="1" applyAlignment="1">
      <alignment horizontal="right" vertical="center" wrapText="1"/>
    </xf>
    <xf numFmtId="41" fontId="9" fillId="0" borderId="0" xfId="0" applyNumberFormat="1" applyFont="1" applyAlignment="1">
      <alignment horizontal="right" vertical="center" wrapText="1"/>
    </xf>
    <xf numFmtId="41" fontId="4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/>
  </cellXfs>
  <cellStyles count="4">
    <cellStyle name="Comma" xfId="1" builtinId="3"/>
    <cellStyle name="Comma 2" xfId="3" xr:uid="{7B7AA19C-F151-4307-B888-683723CF9E3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J35"/>
  <sheetViews>
    <sheetView tabSelected="1" workbookViewId="0">
      <selection activeCell="A9" sqref="A9"/>
    </sheetView>
  </sheetViews>
  <sheetFormatPr defaultColWidth="8.88671875" defaultRowHeight="10.8" x14ac:dyDescent="0.25"/>
  <cols>
    <col min="1" max="1" width="8.88671875" style="2"/>
    <col min="2" max="2" width="32.5546875" style="2" bestFit="1" customWidth="1"/>
    <col min="3" max="3" width="1.33203125" style="2" customWidth="1"/>
    <col min="4" max="4" width="16.44140625" style="2" bestFit="1" customWidth="1"/>
    <col min="5" max="5" width="1.6640625" style="2" customWidth="1"/>
    <col min="6" max="6" width="16.44140625" style="2" bestFit="1" customWidth="1"/>
    <col min="7" max="7" width="1.44140625" style="2" customWidth="1"/>
    <col min="8" max="8" width="17.109375" style="2" customWidth="1"/>
    <col min="9" max="9" width="1.33203125" style="2" customWidth="1"/>
    <col min="10" max="10" width="19.44140625" style="2" customWidth="1"/>
    <col min="11" max="16384" width="8.88671875" style="2"/>
  </cols>
  <sheetData>
    <row r="1" spans="2:10" x14ac:dyDescent="0.25">
      <c r="B1" s="1" t="s">
        <v>32</v>
      </c>
      <c r="C1" s="1"/>
      <c r="D1" s="1"/>
      <c r="E1" s="1"/>
    </row>
    <row r="2" spans="2:10" x14ac:dyDescent="0.25">
      <c r="B2" s="1" t="s">
        <v>50</v>
      </c>
      <c r="C2" s="1"/>
      <c r="D2" s="1"/>
      <c r="E2" s="1"/>
    </row>
    <row r="3" spans="2:10" x14ac:dyDescent="0.25">
      <c r="B3" s="3"/>
      <c r="C3" s="3"/>
      <c r="D3" s="3"/>
      <c r="E3" s="3"/>
    </row>
    <row r="4" spans="2:10" x14ac:dyDescent="0.25">
      <c r="B4" s="4" t="s">
        <v>33</v>
      </c>
      <c r="C4" s="4"/>
      <c r="D4" s="4"/>
      <c r="E4" s="4"/>
    </row>
    <row r="6" spans="2:10" x14ac:dyDescent="0.25">
      <c r="D6" s="46" t="s">
        <v>63</v>
      </c>
      <c r="F6" s="46" t="s">
        <v>63</v>
      </c>
      <c r="H6" s="46" t="s">
        <v>63</v>
      </c>
      <c r="I6" s="55"/>
      <c r="J6" s="46" t="s">
        <v>63</v>
      </c>
    </row>
    <row r="7" spans="2:10" ht="11.4" thickBot="1" x14ac:dyDescent="0.3">
      <c r="D7" s="6" t="s">
        <v>73</v>
      </c>
      <c r="F7" s="6" t="s">
        <v>70</v>
      </c>
      <c r="H7" s="6" t="s">
        <v>71</v>
      </c>
      <c r="I7" s="5"/>
      <c r="J7" s="6" t="s">
        <v>72</v>
      </c>
    </row>
    <row r="8" spans="2:10" ht="11.4" thickTop="1" x14ac:dyDescent="0.25">
      <c r="B8" s="7"/>
      <c r="C8" s="7"/>
      <c r="D8" s="7"/>
      <c r="E8" s="7"/>
      <c r="F8" s="7"/>
      <c r="G8" s="7"/>
      <c r="I8" s="8"/>
    </row>
    <row r="9" spans="2:10" x14ac:dyDescent="0.25">
      <c r="B9" s="34" t="s">
        <v>54</v>
      </c>
      <c r="C9" s="34"/>
      <c r="D9" s="51">
        <v>13685</v>
      </c>
      <c r="E9" s="34"/>
      <c r="F9" s="51">
        <v>47214</v>
      </c>
      <c r="G9" s="34"/>
      <c r="H9" s="56">
        <v>9799</v>
      </c>
      <c r="I9" s="25">
        <v>0</v>
      </c>
      <c r="J9" s="56">
        <v>6097</v>
      </c>
    </row>
    <row r="10" spans="2:10" ht="11.4" thickBot="1" x14ac:dyDescent="0.3">
      <c r="B10" s="34" t="s">
        <v>55</v>
      </c>
      <c r="C10" s="34"/>
      <c r="D10" s="11">
        <v>-7548</v>
      </c>
      <c r="E10" s="34"/>
      <c r="F10" s="11">
        <v>-32514</v>
      </c>
      <c r="G10" s="34"/>
      <c r="H10" s="57">
        <v>-4661</v>
      </c>
      <c r="I10" s="25">
        <v>0</v>
      </c>
      <c r="J10" s="57">
        <v>-4719</v>
      </c>
    </row>
    <row r="11" spans="2:10" x14ac:dyDescent="0.25">
      <c r="B11" s="12"/>
      <c r="C11" s="12"/>
      <c r="D11" s="12"/>
      <c r="E11" s="12"/>
      <c r="F11" s="12"/>
      <c r="G11" s="12"/>
      <c r="H11" s="25"/>
      <c r="I11" s="12"/>
      <c r="J11" s="25"/>
    </row>
    <row r="12" spans="2:10" ht="11.4" thickBot="1" x14ac:dyDescent="0.3">
      <c r="B12" s="13" t="s">
        <v>49</v>
      </c>
      <c r="C12" s="13"/>
      <c r="D12" s="15">
        <f>SUM(D9:D10)</f>
        <v>6137</v>
      </c>
      <c r="E12" s="13"/>
      <c r="F12" s="15">
        <f>SUM(F9:F10)</f>
        <v>14700</v>
      </c>
      <c r="G12" s="13"/>
      <c r="H12" s="63">
        <f>H9+H10</f>
        <v>5138</v>
      </c>
      <c r="I12" s="64"/>
      <c r="J12" s="63">
        <f>J9+J10</f>
        <v>1378</v>
      </c>
    </row>
    <row r="13" spans="2:10" ht="11.4" thickTop="1" x14ac:dyDescent="0.25">
      <c r="B13" s="16"/>
      <c r="C13" s="16"/>
      <c r="D13" s="16"/>
      <c r="E13" s="16"/>
      <c r="F13" s="16"/>
      <c r="G13" s="16"/>
      <c r="H13" s="59"/>
      <c r="I13" s="12"/>
      <c r="J13" s="59"/>
    </row>
    <row r="14" spans="2:10" x14ac:dyDescent="0.25">
      <c r="B14" s="16" t="s">
        <v>35</v>
      </c>
      <c r="C14" s="16"/>
      <c r="D14" s="53">
        <v>0</v>
      </c>
      <c r="E14" s="16"/>
      <c r="F14" s="53">
        <v>0</v>
      </c>
      <c r="G14" s="16"/>
      <c r="H14" s="25">
        <v>0</v>
      </c>
      <c r="I14" s="25">
        <v>0</v>
      </c>
      <c r="J14" s="25">
        <v>446</v>
      </c>
    </row>
    <row r="15" spans="2:10" x14ac:dyDescent="0.25">
      <c r="B15" s="16" t="s">
        <v>36</v>
      </c>
      <c r="C15" s="16"/>
      <c r="D15" s="53">
        <v>-6262</v>
      </c>
      <c r="E15" s="16"/>
      <c r="F15" s="53">
        <v>-6535</v>
      </c>
      <c r="G15" s="16"/>
      <c r="H15" s="25">
        <v>-5756</v>
      </c>
      <c r="I15" s="25">
        <v>0</v>
      </c>
      <c r="J15" s="25">
        <v>-5531</v>
      </c>
    </row>
    <row r="16" spans="2:10" x14ac:dyDescent="0.25">
      <c r="B16" s="16" t="s">
        <v>37</v>
      </c>
      <c r="C16" s="16"/>
      <c r="D16" s="53">
        <v>-753</v>
      </c>
      <c r="E16" s="16"/>
      <c r="F16" s="53">
        <v>-493</v>
      </c>
      <c r="G16" s="16"/>
      <c r="H16" s="25">
        <v>-350</v>
      </c>
      <c r="I16" s="25">
        <v>0</v>
      </c>
      <c r="J16" s="25">
        <v>-731</v>
      </c>
    </row>
    <row r="17" spans="2:10" x14ac:dyDescent="0.25">
      <c r="B17" s="16" t="s">
        <v>66</v>
      </c>
      <c r="C17" s="16"/>
      <c r="D17" s="53">
        <v>460</v>
      </c>
      <c r="E17" s="16"/>
      <c r="F17" s="53">
        <v>1598</v>
      </c>
      <c r="G17" s="16"/>
      <c r="H17" s="25">
        <v>1619</v>
      </c>
      <c r="I17" s="25">
        <v>0</v>
      </c>
      <c r="J17" s="25">
        <v>-311</v>
      </c>
    </row>
    <row r="18" spans="2:10" x14ac:dyDescent="0.25">
      <c r="B18" s="16" t="s">
        <v>65</v>
      </c>
      <c r="C18" s="16"/>
      <c r="D18" s="53">
        <v>-648</v>
      </c>
      <c r="E18" s="16"/>
      <c r="F18" s="53">
        <v>-2107</v>
      </c>
      <c r="G18" s="16"/>
      <c r="H18" s="25">
        <v>-2157</v>
      </c>
      <c r="I18" s="25">
        <v>0</v>
      </c>
      <c r="J18" s="25">
        <v>0</v>
      </c>
    </row>
    <row r="19" spans="2:10" x14ac:dyDescent="0.25">
      <c r="B19" s="16" t="s">
        <v>38</v>
      </c>
      <c r="C19" s="16"/>
      <c r="D19" s="53">
        <v>0</v>
      </c>
      <c r="E19" s="16"/>
      <c r="F19" s="53">
        <v>0</v>
      </c>
      <c r="G19" s="16"/>
      <c r="H19" s="25">
        <v>0</v>
      </c>
      <c r="I19" s="25">
        <v>0</v>
      </c>
      <c r="J19" s="25">
        <v>-1047</v>
      </c>
    </row>
    <row r="20" spans="2:10" ht="11.4" thickBot="1" x14ac:dyDescent="0.3">
      <c r="B20" s="16" t="s">
        <v>39</v>
      </c>
      <c r="C20" s="16"/>
      <c r="D20" s="17">
        <v>0</v>
      </c>
      <c r="E20" s="16"/>
      <c r="F20" s="17">
        <v>0</v>
      </c>
      <c r="G20" s="16"/>
      <c r="H20" s="33">
        <v>0</v>
      </c>
      <c r="I20" s="25">
        <v>0</v>
      </c>
      <c r="J20" s="33">
        <v>0</v>
      </c>
    </row>
    <row r="21" spans="2:10" x14ac:dyDescent="0.25">
      <c r="B21" s="13"/>
      <c r="C21" s="13"/>
      <c r="D21" s="13"/>
      <c r="E21" s="13"/>
      <c r="F21" s="13"/>
      <c r="G21" s="13"/>
      <c r="H21" s="60"/>
      <c r="I21" s="58"/>
      <c r="J21" s="60"/>
    </row>
    <row r="22" spans="2:10" ht="11.4" thickBot="1" x14ac:dyDescent="0.3">
      <c r="B22" s="13" t="s">
        <v>40</v>
      </c>
      <c r="C22" s="13"/>
      <c r="D22" s="65">
        <f>D12+SUM(D14:D20)</f>
        <v>-1066</v>
      </c>
      <c r="E22" s="13"/>
      <c r="F22" s="65">
        <f>F12+SUM(F14:F20)</f>
        <v>7163</v>
      </c>
      <c r="G22" s="13"/>
      <c r="H22" s="65">
        <f>H12+SUM(H14:H20)</f>
        <v>-1506</v>
      </c>
      <c r="I22" s="58"/>
      <c r="J22" s="65">
        <f>J12+SUM(J14:J20)</f>
        <v>-5796</v>
      </c>
    </row>
    <row r="23" spans="2:10" ht="11.4" thickTop="1" x14ac:dyDescent="0.25">
      <c r="B23" s="18"/>
      <c r="C23" s="18"/>
      <c r="D23" s="18"/>
      <c r="E23" s="18"/>
      <c r="F23" s="18"/>
      <c r="G23" s="18"/>
      <c r="H23" s="25"/>
      <c r="I23" s="12"/>
      <c r="J23" s="25"/>
    </row>
    <row r="24" spans="2:10" x14ac:dyDescent="0.25">
      <c r="B24" s="16" t="s">
        <v>41</v>
      </c>
      <c r="C24" s="16"/>
      <c r="D24" s="52">
        <v>9053</v>
      </c>
      <c r="E24" s="16"/>
      <c r="F24" s="52">
        <v>1140</v>
      </c>
      <c r="G24" s="16"/>
      <c r="H24" s="56">
        <v>1555</v>
      </c>
      <c r="I24" s="25">
        <v>0</v>
      </c>
      <c r="J24" s="56">
        <v>3850</v>
      </c>
    </row>
    <row r="25" spans="2:10" x14ac:dyDescent="0.25">
      <c r="B25" s="16" t="s">
        <v>42</v>
      </c>
      <c r="C25" s="16"/>
      <c r="D25" s="53">
        <v>-2919</v>
      </c>
      <c r="E25" s="16"/>
      <c r="F25" s="53">
        <v>-5815</v>
      </c>
      <c r="G25" s="16"/>
      <c r="H25" s="56">
        <v>-8228</v>
      </c>
      <c r="I25" s="25">
        <v>0</v>
      </c>
      <c r="J25" s="56">
        <v>-4993</v>
      </c>
    </row>
    <row r="26" spans="2:10" ht="11.4" thickBot="1" x14ac:dyDescent="0.3">
      <c r="B26" s="19" t="s">
        <v>43</v>
      </c>
      <c r="C26" s="19"/>
      <c r="D26" s="20">
        <f>SUM(D24:D25)</f>
        <v>6134</v>
      </c>
      <c r="E26" s="19"/>
      <c r="F26" s="20">
        <f>SUM(F24:F25)</f>
        <v>-4675</v>
      </c>
      <c r="G26" s="19"/>
      <c r="H26" s="20">
        <f>SUM(H24:H25)</f>
        <v>-6673</v>
      </c>
      <c r="I26" s="22"/>
      <c r="J26" s="20">
        <f>SUM(J24:J25)</f>
        <v>-1143</v>
      </c>
    </row>
    <row r="27" spans="2:10" x14ac:dyDescent="0.25">
      <c r="B27" s="16"/>
      <c r="C27" s="16"/>
      <c r="D27" s="16"/>
      <c r="E27" s="16"/>
      <c r="F27" s="16"/>
      <c r="G27" s="16"/>
      <c r="H27" s="25"/>
      <c r="I27" s="12"/>
      <c r="J27" s="25"/>
    </row>
    <row r="28" spans="2:10" ht="11.4" thickBot="1" x14ac:dyDescent="0.3">
      <c r="B28" s="13" t="s">
        <v>44</v>
      </c>
      <c r="C28" s="13"/>
      <c r="D28" s="15">
        <f>SUM(D26+D22)</f>
        <v>5068</v>
      </c>
      <c r="E28" s="13"/>
      <c r="F28" s="15">
        <f>SUM(F26+F22)</f>
        <v>2488</v>
      </c>
      <c r="G28" s="13"/>
      <c r="H28" s="15">
        <f>SUM(H26+H22)</f>
        <v>-8179</v>
      </c>
      <c r="I28" s="58"/>
      <c r="J28" s="15">
        <f>SUM(J26+J22)</f>
        <v>-6939</v>
      </c>
    </row>
    <row r="29" spans="2:10" ht="11.4" thickTop="1" x14ac:dyDescent="0.25">
      <c r="B29" s="16"/>
      <c r="C29" s="16"/>
      <c r="D29" s="16"/>
      <c r="E29" s="16"/>
      <c r="F29" s="16"/>
      <c r="G29" s="16"/>
      <c r="H29" s="25">
        <v>0</v>
      </c>
      <c r="I29" s="12"/>
      <c r="J29" s="25">
        <v>0</v>
      </c>
    </row>
    <row r="30" spans="2:10" x14ac:dyDescent="0.25">
      <c r="B30" s="16" t="s">
        <v>45</v>
      </c>
      <c r="C30" s="16"/>
      <c r="D30" s="52">
        <v>0</v>
      </c>
      <c r="E30" s="16"/>
      <c r="F30" s="52">
        <v>0</v>
      </c>
      <c r="G30" s="16"/>
      <c r="H30" s="56">
        <v>0</v>
      </c>
      <c r="I30" s="25">
        <v>0</v>
      </c>
      <c r="J30" s="56">
        <v>0</v>
      </c>
    </row>
    <row r="31" spans="2:10" x14ac:dyDescent="0.25">
      <c r="B31" s="13"/>
      <c r="C31" s="13"/>
      <c r="D31" s="13"/>
      <c r="E31" s="13"/>
      <c r="F31" s="13"/>
      <c r="G31" s="13"/>
      <c r="H31" s="25"/>
      <c r="I31" s="58"/>
      <c r="J31" s="25"/>
    </row>
    <row r="32" spans="2:10" ht="11.4" thickBot="1" x14ac:dyDescent="0.3">
      <c r="B32" s="19" t="s">
        <v>46</v>
      </c>
      <c r="C32" s="19"/>
      <c r="D32" s="15">
        <f>SUM(D28:D30)</f>
        <v>5068</v>
      </c>
      <c r="E32" s="19"/>
      <c r="F32" s="15">
        <f>SUM(F28:F30)</f>
        <v>2488</v>
      </c>
      <c r="G32" s="19"/>
      <c r="H32" s="15">
        <f>SUM(H28:H30)</f>
        <v>-8179</v>
      </c>
      <c r="I32" s="58"/>
      <c r="J32" s="15">
        <f>SUM(J28:J30)</f>
        <v>-6939</v>
      </c>
    </row>
    <row r="33" spans="2:10" ht="11.4" thickTop="1" x14ac:dyDescent="0.25">
      <c r="D33" s="32">
        <v>0</v>
      </c>
      <c r="F33" s="32">
        <v>0</v>
      </c>
      <c r="H33" s="32">
        <v>0</v>
      </c>
      <c r="J33" s="32">
        <v>0</v>
      </c>
    </row>
    <row r="34" spans="2:10" x14ac:dyDescent="0.25">
      <c r="D34" s="32"/>
      <c r="F34" s="32"/>
      <c r="H34" s="32"/>
      <c r="J34" s="32"/>
    </row>
    <row r="35" spans="2:10" x14ac:dyDescent="0.25">
      <c r="B35" s="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J54"/>
  <sheetViews>
    <sheetView topLeftCell="A17" workbookViewId="0">
      <selection activeCell="D11" sqref="D11:J52"/>
    </sheetView>
  </sheetViews>
  <sheetFormatPr defaultColWidth="8.88671875" defaultRowHeight="10.8" x14ac:dyDescent="0.25"/>
  <cols>
    <col min="1" max="1" width="8.88671875" style="2"/>
    <col min="2" max="2" width="30" style="2" customWidth="1"/>
    <col min="3" max="3" width="1.33203125" style="2" customWidth="1"/>
    <col min="4" max="4" width="16.44140625" style="2" bestFit="1" customWidth="1"/>
    <col min="5" max="5" width="1.33203125" style="2" customWidth="1"/>
    <col min="6" max="6" width="15.88671875" style="2" bestFit="1" customWidth="1"/>
    <col min="7" max="7" width="1" style="2" customWidth="1"/>
    <col min="8" max="8" width="15.88671875" style="2" bestFit="1" customWidth="1"/>
    <col min="9" max="9" width="1.88671875" style="2" customWidth="1"/>
    <col min="10" max="10" width="15.88671875" style="2" bestFit="1" customWidth="1"/>
    <col min="11" max="16384" width="8.88671875" style="2"/>
  </cols>
  <sheetData>
    <row r="1" spans="2:10" x14ac:dyDescent="0.25">
      <c r="B1" s="1" t="s">
        <v>32</v>
      </c>
      <c r="C1" s="1"/>
      <c r="D1" s="1"/>
      <c r="E1" s="1"/>
    </row>
    <row r="2" spans="2:10" x14ac:dyDescent="0.25">
      <c r="B2" s="1" t="s">
        <v>51</v>
      </c>
      <c r="C2" s="1"/>
      <c r="D2" s="1"/>
      <c r="E2" s="1"/>
    </row>
    <row r="3" spans="2:10" x14ac:dyDescent="0.25">
      <c r="B3" s="3"/>
      <c r="C3" s="3"/>
      <c r="D3" s="3"/>
      <c r="E3" s="3"/>
    </row>
    <row r="4" spans="2:10" x14ac:dyDescent="0.25">
      <c r="B4" s="4" t="s">
        <v>33</v>
      </c>
      <c r="C4" s="4"/>
      <c r="D4" s="4"/>
      <c r="E4" s="4"/>
    </row>
    <row r="6" spans="2:10" x14ac:dyDescent="0.25">
      <c r="D6" s="46" t="s">
        <v>63</v>
      </c>
      <c r="F6" s="46" t="s">
        <v>53</v>
      </c>
      <c r="G6" s="46"/>
      <c r="H6" s="46" t="s">
        <v>53</v>
      </c>
      <c r="I6" s="46"/>
      <c r="J6" s="46" t="s">
        <v>53</v>
      </c>
    </row>
    <row r="7" spans="2:10" ht="11.4" thickBot="1" x14ac:dyDescent="0.3">
      <c r="D7" s="49" t="str">
        <f>'StandAlone IS'!D7</f>
        <v>31 martie 2026</v>
      </c>
      <c r="F7" s="21" t="s">
        <v>75</v>
      </c>
      <c r="G7" s="7"/>
      <c r="H7" s="21" t="s">
        <v>67</v>
      </c>
      <c r="I7" s="7"/>
      <c r="J7" s="21" t="s">
        <v>64</v>
      </c>
    </row>
    <row r="8" spans="2:10" ht="11.4" thickTop="1" x14ac:dyDescent="0.25">
      <c r="B8" s="23"/>
      <c r="C8" s="23"/>
      <c r="D8" s="23"/>
      <c r="E8" s="23"/>
      <c r="F8" s="24"/>
      <c r="G8" s="22"/>
      <c r="H8" s="24"/>
      <c r="I8" s="22"/>
      <c r="J8" s="24"/>
    </row>
    <row r="9" spans="2:10" x14ac:dyDescent="0.25">
      <c r="B9" s="23" t="s">
        <v>0</v>
      </c>
      <c r="C9" s="23"/>
      <c r="D9" s="23"/>
      <c r="E9" s="23"/>
      <c r="G9" s="12"/>
      <c r="I9" s="12"/>
    </row>
    <row r="10" spans="2:10" x14ac:dyDescent="0.25">
      <c r="B10" s="23" t="s">
        <v>1</v>
      </c>
      <c r="C10" s="23"/>
      <c r="D10" s="23"/>
      <c r="E10" s="23"/>
      <c r="G10" s="12"/>
      <c r="I10" s="12"/>
    </row>
    <row r="11" spans="2:10" x14ac:dyDescent="0.25">
      <c r="B11" s="9" t="s">
        <v>2</v>
      </c>
      <c r="C11" s="9"/>
      <c r="D11" s="48">
        <v>44679</v>
      </c>
      <c r="E11" s="9"/>
      <c r="F11" s="25">
        <v>45232</v>
      </c>
      <c r="G11" s="12"/>
      <c r="H11" s="25">
        <v>47144.076000000001</v>
      </c>
      <c r="I11" s="12"/>
      <c r="J11" s="25">
        <v>36102</v>
      </c>
    </row>
    <row r="12" spans="2:10" x14ac:dyDescent="0.25">
      <c r="B12" s="9" t="s">
        <v>3</v>
      </c>
      <c r="C12" s="9"/>
      <c r="D12" s="48">
        <v>370</v>
      </c>
      <c r="E12" s="9"/>
      <c r="F12" s="25">
        <v>428</v>
      </c>
      <c r="G12" s="12"/>
      <c r="H12" s="25">
        <v>639.827</v>
      </c>
      <c r="I12" s="12"/>
      <c r="J12" s="25">
        <v>217</v>
      </c>
    </row>
    <row r="13" spans="2:10" x14ac:dyDescent="0.25">
      <c r="B13" s="2" t="s">
        <v>52</v>
      </c>
      <c r="D13" s="48">
        <v>69716</v>
      </c>
      <c r="F13" s="25">
        <v>67986</v>
      </c>
      <c r="G13" s="12"/>
      <c r="H13" s="25">
        <v>71150.316999999995</v>
      </c>
      <c r="I13" s="12"/>
      <c r="J13" s="25">
        <v>62143</v>
      </c>
    </row>
    <row r="14" spans="2:10" x14ac:dyDescent="0.25">
      <c r="B14" s="9" t="s">
        <v>5</v>
      </c>
      <c r="C14" s="9"/>
      <c r="D14" s="48">
        <v>0</v>
      </c>
      <c r="E14" s="9"/>
      <c r="F14" s="25">
        <v>0</v>
      </c>
      <c r="G14" s="12"/>
      <c r="H14" s="25">
        <v>0</v>
      </c>
      <c r="I14" s="12"/>
      <c r="J14" s="25">
        <v>1061</v>
      </c>
    </row>
    <row r="15" spans="2:10" x14ac:dyDescent="0.25">
      <c r="B15" s="9" t="s">
        <v>6</v>
      </c>
      <c r="C15" s="9"/>
      <c r="D15" s="48">
        <v>608775</v>
      </c>
      <c r="E15" s="9"/>
      <c r="F15" s="25">
        <v>608166</v>
      </c>
      <c r="G15" s="12"/>
      <c r="H15" s="25">
        <v>754571.48299999989</v>
      </c>
      <c r="I15" s="12"/>
      <c r="J15" s="25">
        <v>726852</v>
      </c>
    </row>
    <row r="16" spans="2:10" x14ac:dyDescent="0.25">
      <c r="B16" s="2" t="s">
        <v>76</v>
      </c>
      <c r="D16" s="48">
        <v>234188</v>
      </c>
      <c r="F16" s="25">
        <v>234188</v>
      </c>
      <c r="G16" s="12"/>
      <c r="H16" s="25">
        <v>47474.12</v>
      </c>
      <c r="I16" s="12"/>
      <c r="J16" s="25">
        <v>36216</v>
      </c>
    </row>
    <row r="17" spans="2:10" ht="11.4" thickBot="1" x14ac:dyDescent="0.3">
      <c r="B17" s="2" t="s">
        <v>68</v>
      </c>
      <c r="D17" s="50">
        <v>40510</v>
      </c>
      <c r="F17" s="33">
        <v>40510</v>
      </c>
      <c r="G17" s="12"/>
      <c r="H17" s="33">
        <v>31293</v>
      </c>
      <c r="I17" s="12"/>
      <c r="J17" s="33">
        <v>34081</v>
      </c>
    </row>
    <row r="18" spans="2:10" ht="11.4" thickBot="1" x14ac:dyDescent="0.3">
      <c r="B18" s="23" t="s">
        <v>7</v>
      </c>
      <c r="C18" s="23"/>
      <c r="D18" s="26">
        <f>SUM(D11:D17)</f>
        <v>998238</v>
      </c>
      <c r="E18" s="23"/>
      <c r="F18" s="26">
        <f>SUM(F11:F17)</f>
        <v>996510</v>
      </c>
      <c r="G18" s="22"/>
      <c r="H18" s="26">
        <f>SUM(H11:H17)</f>
        <v>952272.82299999986</v>
      </c>
      <c r="I18" s="22"/>
      <c r="J18" s="26">
        <f>SUM(J11:J17)</f>
        <v>896672</v>
      </c>
    </row>
    <row r="19" spans="2:10" ht="11.4" thickTop="1" x14ac:dyDescent="0.25">
      <c r="B19" s="23"/>
      <c r="C19" s="23"/>
      <c r="D19" s="23"/>
      <c r="E19" s="23"/>
      <c r="F19" s="25"/>
      <c r="G19" s="22"/>
      <c r="H19" s="25"/>
      <c r="I19" s="22"/>
      <c r="J19" s="25"/>
    </row>
    <row r="20" spans="2:10" x14ac:dyDescent="0.25">
      <c r="B20" s="23" t="s">
        <v>8</v>
      </c>
      <c r="C20" s="23"/>
      <c r="D20" s="23"/>
      <c r="E20" s="23"/>
      <c r="F20" s="25"/>
      <c r="G20" s="12"/>
      <c r="H20" s="25"/>
      <c r="I20" s="12"/>
      <c r="J20" s="25"/>
    </row>
    <row r="21" spans="2:10" x14ac:dyDescent="0.25">
      <c r="B21" s="9" t="s">
        <v>9</v>
      </c>
      <c r="C21" s="9"/>
      <c r="D21" s="48">
        <v>301400</v>
      </c>
      <c r="E21" s="9"/>
      <c r="F21" s="25">
        <v>301957</v>
      </c>
      <c r="G21" s="12"/>
      <c r="H21" s="25">
        <v>371158.74699999992</v>
      </c>
      <c r="I21" s="12"/>
      <c r="J21" s="25">
        <v>464958</v>
      </c>
    </row>
    <row r="22" spans="2:10" x14ac:dyDescent="0.25">
      <c r="B22" s="9" t="s">
        <v>10</v>
      </c>
      <c r="C22" s="9"/>
      <c r="D22" s="48">
        <v>31572</v>
      </c>
      <c r="E22" s="9"/>
      <c r="F22" s="25">
        <v>24643</v>
      </c>
      <c r="G22" s="12"/>
      <c r="H22" s="25">
        <v>19775.021000000001</v>
      </c>
      <c r="I22" s="12"/>
      <c r="J22" s="25">
        <v>24579</v>
      </c>
    </row>
    <row r="23" spans="2:10" x14ac:dyDescent="0.25">
      <c r="B23" s="9" t="s">
        <v>77</v>
      </c>
      <c r="C23" s="9"/>
      <c r="D23" s="48">
        <v>5134</v>
      </c>
      <c r="E23" s="9"/>
      <c r="F23" s="25">
        <v>3461</v>
      </c>
      <c r="G23" s="12"/>
      <c r="H23" s="25">
        <v>4754.8789999999999</v>
      </c>
      <c r="I23" s="12"/>
      <c r="J23" s="25">
        <v>6721</v>
      </c>
    </row>
    <row r="24" spans="2:10" x14ac:dyDescent="0.25">
      <c r="B24" s="9" t="s">
        <v>11</v>
      </c>
      <c r="C24" s="9"/>
      <c r="D24" s="48">
        <v>21948</v>
      </c>
      <c r="E24" s="9"/>
      <c r="F24" s="25">
        <v>24880</v>
      </c>
      <c r="G24" s="12"/>
      <c r="H24" s="25">
        <v>37644.004000000001</v>
      </c>
      <c r="I24" s="12"/>
      <c r="J24" s="25">
        <v>35778</v>
      </c>
    </row>
    <row r="25" spans="2:10" ht="11.4" thickBot="1" x14ac:dyDescent="0.3">
      <c r="B25" s="23" t="s">
        <v>12</v>
      </c>
      <c r="C25" s="23"/>
      <c r="D25" s="26">
        <f>SUM(D21:D24)</f>
        <v>360054</v>
      </c>
      <c r="E25" s="23"/>
      <c r="F25" s="26">
        <f>SUM(F21:F24)</f>
        <v>354941</v>
      </c>
      <c r="G25" s="22"/>
      <c r="H25" s="26">
        <f>SUM(H21:H24)</f>
        <v>433332.65099999995</v>
      </c>
      <c r="I25" s="22"/>
      <c r="J25" s="26">
        <f>SUM(J21:J24)</f>
        <v>532036</v>
      </c>
    </row>
    <row r="26" spans="2:10" ht="12" thickTop="1" thickBot="1" x14ac:dyDescent="0.3">
      <c r="B26" s="23" t="s">
        <v>13</v>
      </c>
      <c r="C26" s="23"/>
      <c r="D26" s="26">
        <f>D25+D18</f>
        <v>1358292</v>
      </c>
      <c r="E26" s="23"/>
      <c r="F26" s="26">
        <f>F25+F18</f>
        <v>1351451</v>
      </c>
      <c r="G26" s="22"/>
      <c r="H26" s="26">
        <f>H25+H18</f>
        <v>1385605.4739999999</v>
      </c>
      <c r="I26" s="22"/>
      <c r="J26" s="26">
        <f>J25+J18</f>
        <v>1428708</v>
      </c>
    </row>
    <row r="27" spans="2:10" ht="11.4" thickTop="1" x14ac:dyDescent="0.25">
      <c r="B27" s="23"/>
      <c r="C27" s="23"/>
      <c r="D27" s="23"/>
      <c r="E27" s="23"/>
      <c r="F27" s="27"/>
      <c r="G27" s="22"/>
      <c r="H27" s="27"/>
      <c r="I27" s="22"/>
      <c r="J27" s="27"/>
    </row>
    <row r="28" spans="2:10" x14ac:dyDescent="0.25">
      <c r="B28" s="23" t="s">
        <v>14</v>
      </c>
      <c r="C28" s="23"/>
      <c r="D28" s="23"/>
      <c r="E28" s="23"/>
      <c r="F28" s="25"/>
      <c r="G28" s="12"/>
      <c r="H28" s="25"/>
      <c r="I28" s="12"/>
      <c r="J28" s="25"/>
    </row>
    <row r="29" spans="2:10" x14ac:dyDescent="0.25">
      <c r="B29" s="23" t="s">
        <v>15</v>
      </c>
      <c r="C29" s="23"/>
      <c r="D29" s="23"/>
      <c r="E29" s="23"/>
      <c r="F29" s="25"/>
      <c r="G29" s="12"/>
      <c r="H29" s="25"/>
      <c r="I29" s="12"/>
      <c r="J29" s="25"/>
    </row>
    <row r="30" spans="2:10" x14ac:dyDescent="0.25">
      <c r="B30" s="9" t="s">
        <v>16</v>
      </c>
      <c r="C30" s="9"/>
      <c r="D30" s="48">
        <v>598699</v>
      </c>
      <c r="E30" s="9"/>
      <c r="F30" s="25">
        <v>598699</v>
      </c>
      <c r="G30" s="22"/>
      <c r="H30" s="25">
        <v>598698.93700000003</v>
      </c>
      <c r="I30" s="22"/>
      <c r="J30" s="25">
        <v>598884</v>
      </c>
    </row>
    <row r="31" spans="2:10" x14ac:dyDescent="0.25">
      <c r="B31" s="9" t="s">
        <v>17</v>
      </c>
      <c r="C31" s="9"/>
      <c r="D31" s="48">
        <v>45601</v>
      </c>
      <c r="E31" s="9"/>
      <c r="F31" s="25">
        <v>45622</v>
      </c>
      <c r="G31" s="22"/>
      <c r="H31" s="25">
        <v>41378.716</v>
      </c>
      <c r="I31" s="22"/>
      <c r="J31" s="25">
        <v>41462</v>
      </c>
    </row>
    <row r="32" spans="2:10" x14ac:dyDescent="0.25">
      <c r="B32" s="9" t="s">
        <v>18</v>
      </c>
      <c r="C32" s="9"/>
      <c r="D32" s="48">
        <v>53952</v>
      </c>
      <c r="E32" s="9"/>
      <c r="F32" s="25">
        <v>53952</v>
      </c>
      <c r="G32" s="22"/>
      <c r="H32" s="25">
        <v>44483.638000000006</v>
      </c>
      <c r="I32" s="22"/>
      <c r="J32" s="25">
        <v>39642</v>
      </c>
    </row>
    <row r="33" spans="2:10" x14ac:dyDescent="0.25">
      <c r="B33" s="9" t="s">
        <v>19</v>
      </c>
      <c r="C33" s="9"/>
      <c r="D33" s="48">
        <v>-413</v>
      </c>
      <c r="E33" s="9"/>
      <c r="F33" s="25">
        <v>-433</v>
      </c>
      <c r="G33" s="22"/>
      <c r="H33" s="25">
        <v>0</v>
      </c>
      <c r="I33" s="22"/>
      <c r="J33" s="25">
        <v>-268</v>
      </c>
    </row>
    <row r="34" spans="2:10" ht="11.4" thickBot="1" x14ac:dyDescent="0.3">
      <c r="B34" s="9" t="s">
        <v>20</v>
      </c>
      <c r="C34" s="9"/>
      <c r="D34" s="48">
        <v>378429</v>
      </c>
      <c r="E34" s="9"/>
      <c r="F34" s="25">
        <v>373603</v>
      </c>
      <c r="G34" s="22"/>
      <c r="H34" s="25">
        <v>287354.23499999999</v>
      </c>
      <c r="I34" s="22"/>
      <c r="J34" s="25">
        <v>203955</v>
      </c>
    </row>
    <row r="35" spans="2:10" ht="11.4" thickBot="1" x14ac:dyDescent="0.3">
      <c r="B35" s="23" t="s">
        <v>21</v>
      </c>
      <c r="C35" s="23"/>
      <c r="D35" s="28">
        <f>SUM(D30:D34)</f>
        <v>1076268</v>
      </c>
      <c r="E35" s="23"/>
      <c r="F35" s="28">
        <f>SUM(F30:F34)</f>
        <v>1071443</v>
      </c>
      <c r="G35" s="22"/>
      <c r="H35" s="28">
        <f>SUM(H30:H34)</f>
        <v>971915.52600000007</v>
      </c>
      <c r="I35" s="22"/>
      <c r="J35" s="28">
        <f>SUM(J30:J34)</f>
        <v>883675</v>
      </c>
    </row>
    <row r="36" spans="2:10" x14ac:dyDescent="0.25">
      <c r="B36" s="23"/>
      <c r="C36" s="23"/>
      <c r="D36" s="23"/>
      <c r="E36" s="23"/>
      <c r="F36" s="27"/>
      <c r="G36" s="22"/>
      <c r="H36" s="27"/>
      <c r="I36" s="22"/>
      <c r="J36" s="27"/>
    </row>
    <row r="37" spans="2:10" x14ac:dyDescent="0.25">
      <c r="B37" s="23" t="s">
        <v>22</v>
      </c>
      <c r="C37" s="23"/>
      <c r="D37" s="23"/>
      <c r="E37" s="23"/>
      <c r="F37" s="25"/>
      <c r="G37" s="12"/>
      <c r="H37" s="25"/>
      <c r="I37" s="12"/>
      <c r="J37" s="25"/>
    </row>
    <row r="38" spans="2:10" x14ac:dyDescent="0.25">
      <c r="B38" s="9" t="s">
        <v>23</v>
      </c>
      <c r="C38" s="9"/>
      <c r="D38" s="48">
        <v>88208</v>
      </c>
      <c r="E38" s="9"/>
      <c r="F38" s="25">
        <v>106075</v>
      </c>
      <c r="G38" s="12"/>
      <c r="H38" s="25">
        <v>118434.71500000001</v>
      </c>
      <c r="I38" s="12"/>
      <c r="J38" s="25">
        <v>337546</v>
      </c>
    </row>
    <row r="39" spans="2:10" x14ac:dyDescent="0.25">
      <c r="B39" s="9" t="s">
        <v>24</v>
      </c>
      <c r="C39" s="9"/>
      <c r="D39" s="48">
        <v>7105</v>
      </c>
      <c r="E39" s="9"/>
      <c r="F39" s="25">
        <v>6573</v>
      </c>
      <c r="G39" s="12"/>
      <c r="H39" s="25">
        <v>6857.3530000000001</v>
      </c>
      <c r="I39" s="12"/>
      <c r="J39" s="25">
        <v>6203</v>
      </c>
    </row>
    <row r="40" spans="2:10" ht="11.4" thickBot="1" x14ac:dyDescent="0.3">
      <c r="B40" s="9" t="s">
        <v>25</v>
      </c>
      <c r="C40" s="9"/>
      <c r="D40" s="48">
        <v>66165</v>
      </c>
      <c r="E40" s="9"/>
      <c r="F40" s="25">
        <v>66165</v>
      </c>
      <c r="G40" s="12"/>
      <c r="H40" s="25">
        <v>81175</v>
      </c>
      <c r="I40" s="12"/>
      <c r="J40" s="25">
        <v>73920</v>
      </c>
    </row>
    <row r="41" spans="2:10" ht="11.4" thickBot="1" x14ac:dyDescent="0.3">
      <c r="B41" s="23" t="s">
        <v>26</v>
      </c>
      <c r="C41" s="23"/>
      <c r="D41" s="29">
        <f>SUM(D38:D40)</f>
        <v>161478</v>
      </c>
      <c r="E41" s="23"/>
      <c r="F41" s="29">
        <f>SUM(F38:F40)</f>
        <v>178813</v>
      </c>
      <c r="G41" s="22"/>
      <c r="H41" s="29">
        <f>SUM(H38:H40)</f>
        <v>206467.06800000003</v>
      </c>
      <c r="I41" s="22"/>
      <c r="J41" s="29">
        <f>SUM(J38:J40)</f>
        <v>417669</v>
      </c>
    </row>
    <row r="42" spans="2:10" x14ac:dyDescent="0.25">
      <c r="B42" s="23"/>
      <c r="C42" s="23"/>
      <c r="D42" s="23"/>
      <c r="E42" s="23"/>
      <c r="F42" s="27"/>
      <c r="G42" s="22"/>
      <c r="H42" s="27"/>
      <c r="I42" s="22"/>
      <c r="J42" s="27"/>
    </row>
    <row r="43" spans="2:10" x14ac:dyDescent="0.25">
      <c r="B43" s="23" t="s">
        <v>27</v>
      </c>
      <c r="C43" s="23"/>
      <c r="D43" s="23"/>
      <c r="E43" s="23"/>
      <c r="F43" s="25"/>
      <c r="G43" s="12"/>
      <c r="H43" s="25"/>
      <c r="I43" s="12"/>
      <c r="J43" s="25"/>
    </row>
    <row r="44" spans="2:10" x14ac:dyDescent="0.25">
      <c r="B44" s="9" t="s">
        <v>23</v>
      </c>
      <c r="C44" s="9"/>
      <c r="D44" s="48">
        <v>83534</v>
      </c>
      <c r="E44" s="9"/>
      <c r="F44" s="25">
        <v>65454</v>
      </c>
      <c r="G44" s="12"/>
      <c r="H44" s="25">
        <v>180748.57699999999</v>
      </c>
      <c r="I44" s="12"/>
      <c r="J44" s="25">
        <v>51528</v>
      </c>
    </row>
    <row r="45" spans="2:10" x14ac:dyDescent="0.25">
      <c r="B45" s="9" t="s">
        <v>24</v>
      </c>
      <c r="C45" s="9"/>
      <c r="D45" s="48">
        <v>6859</v>
      </c>
      <c r="E45" s="9"/>
      <c r="F45" s="25">
        <v>7009</v>
      </c>
      <c r="G45" s="12"/>
      <c r="H45" s="25">
        <v>14377.194</v>
      </c>
      <c r="I45" s="12"/>
      <c r="J45" s="25">
        <v>41300</v>
      </c>
    </row>
    <row r="46" spans="2:10" x14ac:dyDescent="0.25">
      <c r="B46" s="9" t="s">
        <v>62</v>
      </c>
      <c r="C46" s="9"/>
      <c r="D46" s="48">
        <v>25884</v>
      </c>
      <c r="E46" s="9"/>
      <c r="F46" s="25">
        <v>25884</v>
      </c>
      <c r="G46" s="12"/>
      <c r="H46" s="25">
        <v>1339.7049999999999</v>
      </c>
      <c r="I46" s="12"/>
      <c r="J46" s="25">
        <v>-125</v>
      </c>
    </row>
    <row r="47" spans="2:10" x14ac:dyDescent="0.25">
      <c r="B47" s="9" t="s">
        <v>58</v>
      </c>
      <c r="C47" s="9"/>
      <c r="D47" s="48">
        <v>4143</v>
      </c>
      <c r="E47" s="9"/>
      <c r="F47" s="25">
        <v>2722</v>
      </c>
      <c r="G47" s="12"/>
      <c r="H47" s="25">
        <v>10626.83</v>
      </c>
      <c r="I47" s="12"/>
      <c r="J47" s="25">
        <v>34374</v>
      </c>
    </row>
    <row r="48" spans="2:10" ht="11.4" thickBot="1" x14ac:dyDescent="0.3">
      <c r="B48" s="9" t="s">
        <v>28</v>
      </c>
      <c r="C48" s="9"/>
      <c r="D48" s="48">
        <v>126</v>
      </c>
      <c r="E48" s="9"/>
      <c r="F48" s="25">
        <v>126</v>
      </c>
      <c r="G48" s="12"/>
      <c r="H48" s="25">
        <v>130.577</v>
      </c>
      <c r="I48" s="12"/>
      <c r="J48" s="25">
        <v>287</v>
      </c>
    </row>
    <row r="49" spans="2:10" ht="11.4" thickBot="1" x14ac:dyDescent="0.3">
      <c r="B49" s="23" t="s">
        <v>29</v>
      </c>
      <c r="C49" s="23"/>
      <c r="D49" s="30">
        <f>SUM(D44:D48)</f>
        <v>120546</v>
      </c>
      <c r="E49" s="23"/>
      <c r="F49" s="30">
        <f>SUM(F44:F48)</f>
        <v>101195</v>
      </c>
      <c r="G49" s="22"/>
      <c r="H49" s="30">
        <f>SUM(H44:H48)</f>
        <v>207222.88299999994</v>
      </c>
      <c r="I49" s="22"/>
      <c r="J49" s="30">
        <f>SUM(J44:J48)</f>
        <v>127364</v>
      </c>
    </row>
    <row r="50" spans="2:10" ht="12" thickTop="1" thickBot="1" x14ac:dyDescent="0.3">
      <c r="B50" s="23" t="s">
        <v>30</v>
      </c>
      <c r="C50" s="23"/>
      <c r="D50" s="31">
        <f>D49+D41</f>
        <v>282024</v>
      </c>
      <c r="E50" s="23"/>
      <c r="F50" s="31">
        <f>F49+F41</f>
        <v>280008</v>
      </c>
      <c r="G50" s="22"/>
      <c r="H50" s="31">
        <f>H49+H41</f>
        <v>413689.951</v>
      </c>
      <c r="I50" s="22"/>
      <c r="J50" s="31">
        <f>J49+J41</f>
        <v>545033</v>
      </c>
    </row>
    <row r="51" spans="2:10" ht="11.4" thickBot="1" x14ac:dyDescent="0.3">
      <c r="B51" s="23"/>
      <c r="C51" s="23"/>
      <c r="D51" s="26"/>
      <c r="E51" s="23"/>
      <c r="F51" s="26"/>
      <c r="G51" s="22"/>
      <c r="H51" s="26"/>
      <c r="I51" s="22"/>
      <c r="J51" s="26"/>
    </row>
    <row r="52" spans="2:10" ht="12" thickTop="1" thickBot="1" x14ac:dyDescent="0.3">
      <c r="B52" s="23" t="s">
        <v>31</v>
      </c>
      <c r="C52" s="23"/>
      <c r="D52" s="31">
        <f>D50+D35</f>
        <v>1358292</v>
      </c>
      <c r="E52" s="23"/>
      <c r="F52" s="31">
        <f>F50+F35</f>
        <v>1351451</v>
      </c>
      <c r="G52" s="22"/>
      <c r="H52" s="31">
        <f>H50+H35</f>
        <v>1385605.477</v>
      </c>
      <c r="I52" s="22"/>
      <c r="J52" s="31">
        <f>J50+J35</f>
        <v>1428708</v>
      </c>
    </row>
    <row r="53" spans="2:10" x14ac:dyDescent="0.25">
      <c r="D53" s="32">
        <v>0</v>
      </c>
      <c r="F53" s="32">
        <v>0</v>
      </c>
      <c r="H53" s="32">
        <v>0</v>
      </c>
      <c r="J53" s="32">
        <v>0</v>
      </c>
    </row>
    <row r="54" spans="2:10" x14ac:dyDescent="0.25">
      <c r="D54" s="32">
        <f>D52-D26</f>
        <v>0</v>
      </c>
      <c r="F54" s="32">
        <f>F52-F26</f>
        <v>0</v>
      </c>
      <c r="H54" s="32">
        <f>H52-H26</f>
        <v>3.0000000260770321E-3</v>
      </c>
      <c r="J54" s="32">
        <f>J52-J26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5"/>
  <sheetViews>
    <sheetView zoomScaleNormal="100" workbookViewId="0">
      <selection activeCell="D12" sqref="D12"/>
    </sheetView>
  </sheetViews>
  <sheetFormatPr defaultColWidth="8.88671875" defaultRowHeight="10.8" x14ac:dyDescent="0.25"/>
  <cols>
    <col min="1" max="1" width="8.88671875" style="2"/>
    <col min="2" max="2" width="27.6640625" style="2" customWidth="1"/>
    <col min="3" max="3" width="1.6640625" style="2" customWidth="1"/>
    <col min="4" max="4" width="16.44140625" style="2" bestFit="1" customWidth="1"/>
    <col min="5" max="5" width="1.6640625" style="2" customWidth="1"/>
    <col min="6" max="6" width="15.88671875" style="2" bestFit="1" customWidth="1"/>
    <col min="7" max="7" width="1.109375" style="2" customWidth="1"/>
    <col min="8" max="8" width="15.88671875" style="2" bestFit="1" customWidth="1"/>
    <col min="9" max="9" width="1.33203125" style="2" customWidth="1"/>
    <col min="10" max="10" width="15.88671875" style="2" bestFit="1" customWidth="1"/>
    <col min="11" max="16384" width="8.88671875" style="2"/>
  </cols>
  <sheetData>
    <row r="1" spans="2:10" x14ac:dyDescent="0.25">
      <c r="B1" s="4" t="s">
        <v>32</v>
      </c>
      <c r="C1" s="4"/>
      <c r="D1" s="4"/>
      <c r="E1" s="4"/>
    </row>
    <row r="2" spans="2:10" ht="21.6" x14ac:dyDescent="0.25">
      <c r="B2" s="4" t="s">
        <v>48</v>
      </c>
      <c r="C2" s="4"/>
      <c r="D2" s="4"/>
      <c r="E2" s="4"/>
    </row>
    <row r="3" spans="2:10" x14ac:dyDescent="0.25">
      <c r="B3" s="3"/>
      <c r="C3" s="3"/>
      <c r="D3" s="3"/>
      <c r="E3" s="3"/>
    </row>
    <row r="4" spans="2:10" x14ac:dyDescent="0.25">
      <c r="B4" s="4" t="s">
        <v>33</v>
      </c>
      <c r="C4" s="4"/>
      <c r="D4" s="4"/>
      <c r="E4" s="4"/>
    </row>
    <row r="5" spans="2:10" x14ac:dyDescent="0.25">
      <c r="B5" s="4"/>
      <c r="C5" s="4"/>
      <c r="D5" s="4"/>
      <c r="E5" s="4"/>
    </row>
    <row r="6" spans="2:10" x14ac:dyDescent="0.25">
      <c r="B6" s="4"/>
      <c r="C6" s="4"/>
      <c r="D6" s="4"/>
      <c r="E6" s="4"/>
    </row>
    <row r="7" spans="2:10" x14ac:dyDescent="0.25">
      <c r="B7" s="4"/>
      <c r="C7" s="4"/>
      <c r="D7" s="46" t="s">
        <v>63</v>
      </c>
      <c r="E7" s="4"/>
      <c r="F7" s="46" t="str">
        <f>'StandAlone BS'!F6</f>
        <v>Auditate</v>
      </c>
      <c r="G7" s="46"/>
      <c r="H7" s="46" t="str">
        <f>'StandAlone BS'!H6</f>
        <v>Auditate</v>
      </c>
      <c r="I7" s="46"/>
      <c r="J7" s="46" t="s">
        <v>53</v>
      </c>
    </row>
    <row r="8" spans="2:10" ht="11.4" thickBot="1" x14ac:dyDescent="0.3">
      <c r="D8" s="49" t="str">
        <f>'StandAlone IS'!D7</f>
        <v>31 martie 2026</v>
      </c>
      <c r="F8" s="21" t="str">
        <f>'StandAlone BS'!F7</f>
        <v>31 decembrie 2025</v>
      </c>
      <c r="G8" s="7"/>
      <c r="H8" s="21" t="str">
        <f>'StandAlone BS'!H7</f>
        <v>31 decembrie 2024</v>
      </c>
      <c r="I8" s="7"/>
      <c r="J8" s="21" t="str">
        <f>'StandAlone BS'!J7</f>
        <v>31 decembrie 2023</v>
      </c>
    </row>
    <row r="9" spans="2:10" ht="11.4" thickTop="1" x14ac:dyDescent="0.25">
      <c r="B9" s="23"/>
      <c r="C9" s="23"/>
      <c r="D9" s="23"/>
      <c r="E9" s="23"/>
      <c r="F9" s="24"/>
      <c r="G9" s="22"/>
      <c r="H9" s="24"/>
      <c r="I9" s="22"/>
      <c r="J9" s="24"/>
    </row>
    <row r="10" spans="2:10" x14ac:dyDescent="0.25">
      <c r="B10" s="23" t="s">
        <v>0</v>
      </c>
      <c r="C10" s="23"/>
      <c r="D10" s="23"/>
      <c r="E10" s="23"/>
      <c r="G10" s="12"/>
      <c r="I10" s="12"/>
    </row>
    <row r="11" spans="2:10" x14ac:dyDescent="0.25">
      <c r="B11" s="23" t="s">
        <v>1</v>
      </c>
      <c r="C11" s="23"/>
      <c r="D11" s="23"/>
      <c r="E11" s="23"/>
      <c r="G11" s="12"/>
      <c r="I11" s="12"/>
    </row>
    <row r="12" spans="2:10" x14ac:dyDescent="0.25">
      <c r="B12" s="9" t="s">
        <v>2</v>
      </c>
      <c r="C12" s="9"/>
      <c r="D12" s="48">
        <v>89193</v>
      </c>
      <c r="E12" s="9"/>
      <c r="F12" s="25">
        <v>90181</v>
      </c>
      <c r="G12" s="12"/>
      <c r="H12" s="25">
        <v>94175</v>
      </c>
      <c r="I12" s="12"/>
      <c r="J12" s="25">
        <v>86121</v>
      </c>
    </row>
    <row r="13" spans="2:10" x14ac:dyDescent="0.25">
      <c r="B13" s="9" t="s">
        <v>3</v>
      </c>
      <c r="C13" s="9"/>
      <c r="D13" s="48">
        <v>826</v>
      </c>
      <c r="E13" s="9"/>
      <c r="F13" s="25">
        <v>760</v>
      </c>
      <c r="G13" s="12"/>
      <c r="H13" s="25">
        <v>1012</v>
      </c>
      <c r="I13" s="12"/>
      <c r="J13" s="25">
        <v>632</v>
      </c>
    </row>
    <row r="14" spans="2:10" x14ac:dyDescent="0.25">
      <c r="B14" s="9" t="s">
        <v>4</v>
      </c>
      <c r="C14" s="9"/>
      <c r="D14" s="48">
        <v>3543</v>
      </c>
      <c r="E14" s="9"/>
      <c r="F14" s="25">
        <v>3543</v>
      </c>
      <c r="G14" s="12"/>
      <c r="H14" s="25">
        <v>3543</v>
      </c>
      <c r="I14" s="12"/>
      <c r="J14" s="25">
        <v>3543</v>
      </c>
    </row>
    <row r="15" spans="2:10" x14ac:dyDescent="0.25">
      <c r="B15" s="9" t="s">
        <v>5</v>
      </c>
      <c r="C15" s="9"/>
      <c r="D15" s="48">
        <v>1165</v>
      </c>
      <c r="E15" s="9"/>
      <c r="F15" s="25">
        <v>586</v>
      </c>
      <c r="G15" s="12"/>
      <c r="H15" s="25">
        <v>1571</v>
      </c>
      <c r="I15" s="12"/>
      <c r="J15" s="25">
        <v>3300</v>
      </c>
    </row>
    <row r="16" spans="2:10" x14ac:dyDescent="0.25">
      <c r="B16" s="9" t="s">
        <v>6</v>
      </c>
      <c r="C16" s="9"/>
      <c r="D16" s="48">
        <v>559258</v>
      </c>
      <c r="E16" s="9"/>
      <c r="F16" s="25">
        <v>558649</v>
      </c>
      <c r="G16" s="12"/>
      <c r="H16" s="25">
        <v>704167</v>
      </c>
      <c r="I16" s="12"/>
      <c r="J16" s="25">
        <v>679046</v>
      </c>
    </row>
    <row r="17" spans="2:10" x14ac:dyDescent="0.25">
      <c r="B17" s="2" t="s">
        <v>68</v>
      </c>
      <c r="C17" s="9"/>
      <c r="D17" s="48">
        <v>306123</v>
      </c>
      <c r="E17" s="9"/>
      <c r="F17" s="25">
        <v>305017</v>
      </c>
      <c r="G17" s="12"/>
      <c r="H17" s="25">
        <v>78515</v>
      </c>
      <c r="I17" s="12"/>
      <c r="J17" s="25">
        <v>81274</v>
      </c>
    </row>
    <row r="18" spans="2:10" ht="11.4" thickBot="1" x14ac:dyDescent="0.3">
      <c r="B18" s="23" t="s">
        <v>7</v>
      </c>
      <c r="C18" s="23"/>
      <c r="D18" s="26">
        <f>SUM(D12:D17)</f>
        <v>960108</v>
      </c>
      <c r="E18" s="23"/>
      <c r="F18" s="26">
        <f>SUM(F12:F17)</f>
        <v>958736</v>
      </c>
      <c r="G18" s="22"/>
      <c r="H18" s="26">
        <f>SUM(H12:H17)</f>
        <v>882983</v>
      </c>
      <c r="I18" s="22"/>
      <c r="J18" s="26">
        <f>SUM(J12:J17)</f>
        <v>853916</v>
      </c>
    </row>
    <row r="19" spans="2:10" ht="11.4" thickTop="1" x14ac:dyDescent="0.25">
      <c r="B19" s="23"/>
      <c r="C19" s="23"/>
      <c r="D19" s="23"/>
      <c r="E19" s="23"/>
      <c r="F19" s="25"/>
      <c r="G19" s="22"/>
      <c r="H19" s="25"/>
      <c r="I19" s="22"/>
      <c r="J19" s="25"/>
    </row>
    <row r="20" spans="2:10" x14ac:dyDescent="0.25">
      <c r="B20" s="23" t="s">
        <v>8</v>
      </c>
      <c r="C20" s="23"/>
      <c r="D20" s="23"/>
      <c r="E20" s="23"/>
      <c r="F20" s="25"/>
      <c r="G20" s="12"/>
      <c r="H20" s="25"/>
      <c r="I20" s="12"/>
      <c r="J20" s="25"/>
    </row>
    <row r="21" spans="2:10" x14ac:dyDescent="0.25">
      <c r="B21" s="9" t="s">
        <v>9</v>
      </c>
      <c r="C21" s="9"/>
      <c r="D21" s="48">
        <v>320163</v>
      </c>
      <c r="E21" s="9"/>
      <c r="F21" s="25">
        <v>317573</v>
      </c>
      <c r="G21" s="12"/>
      <c r="H21" s="25">
        <v>408324</v>
      </c>
      <c r="I21" s="12"/>
      <c r="J21" s="25">
        <v>541335</v>
      </c>
    </row>
    <row r="22" spans="2:10" x14ac:dyDescent="0.25">
      <c r="B22" s="9" t="s">
        <v>10</v>
      </c>
      <c r="C22" s="9"/>
      <c r="D22" s="48">
        <v>32556</v>
      </c>
      <c r="E22" s="9"/>
      <c r="F22" s="25">
        <v>25434</v>
      </c>
      <c r="G22" s="12"/>
      <c r="H22" s="25">
        <v>44242</v>
      </c>
      <c r="I22" s="12"/>
      <c r="J22" s="25">
        <v>14212</v>
      </c>
    </row>
    <row r="23" spans="2:10" x14ac:dyDescent="0.25">
      <c r="B23" s="45" t="s">
        <v>56</v>
      </c>
      <c r="C23" s="45"/>
      <c r="D23" s="48">
        <v>5981</v>
      </c>
      <c r="E23" s="45"/>
      <c r="F23" s="25">
        <v>4230</v>
      </c>
      <c r="G23" s="12"/>
      <c r="H23" s="25">
        <v>4929</v>
      </c>
      <c r="I23" s="12"/>
      <c r="J23" s="25">
        <v>7068</v>
      </c>
    </row>
    <row r="24" spans="2:10" x14ac:dyDescent="0.25">
      <c r="B24" s="9" t="s">
        <v>11</v>
      </c>
      <c r="C24" s="9"/>
      <c r="D24" s="48">
        <v>42762</v>
      </c>
      <c r="E24" s="9"/>
      <c r="F24" s="25">
        <v>40402</v>
      </c>
      <c r="G24" s="12"/>
      <c r="H24" s="25">
        <v>71974</v>
      </c>
      <c r="I24" s="12"/>
      <c r="J24" s="25">
        <v>51293</v>
      </c>
    </row>
    <row r="25" spans="2:10" ht="11.4" thickBot="1" x14ac:dyDescent="0.3">
      <c r="B25" s="23" t="s">
        <v>12</v>
      </c>
      <c r="C25" s="23"/>
      <c r="D25" s="26">
        <f>SUM(D21:D24)</f>
        <v>401462</v>
      </c>
      <c r="E25" s="23"/>
      <c r="F25" s="26">
        <f>SUM(F21:F24)</f>
        <v>387639</v>
      </c>
      <c r="G25" s="22"/>
      <c r="H25" s="26">
        <f>SUM(H21:H24)</f>
        <v>529469</v>
      </c>
      <c r="I25" s="22"/>
      <c r="J25" s="26">
        <f>SUM(J21:J24)</f>
        <v>613908</v>
      </c>
    </row>
    <row r="26" spans="2:10" ht="12" thickTop="1" thickBot="1" x14ac:dyDescent="0.3">
      <c r="B26" s="23" t="s">
        <v>13</v>
      </c>
      <c r="C26" s="23"/>
      <c r="D26" s="26">
        <f>D25+D18</f>
        <v>1361570</v>
      </c>
      <c r="E26" s="23"/>
      <c r="F26" s="26">
        <f>F25+F18</f>
        <v>1346375</v>
      </c>
      <c r="G26" s="22"/>
      <c r="H26" s="26">
        <f>H25+H18</f>
        <v>1412452</v>
      </c>
      <c r="I26" s="22"/>
      <c r="J26" s="26">
        <f>J25+J18</f>
        <v>1467824</v>
      </c>
    </row>
    <row r="27" spans="2:10" ht="11.4" thickTop="1" x14ac:dyDescent="0.25">
      <c r="B27" s="23"/>
      <c r="C27" s="23"/>
      <c r="D27" s="23"/>
      <c r="E27" s="23"/>
      <c r="F27" s="27"/>
      <c r="G27" s="22"/>
      <c r="H27" s="27"/>
      <c r="I27" s="22"/>
      <c r="J27" s="27"/>
    </row>
    <row r="28" spans="2:10" x14ac:dyDescent="0.25">
      <c r="B28" s="23" t="s">
        <v>14</v>
      </c>
      <c r="C28" s="23"/>
      <c r="D28" s="23"/>
      <c r="E28" s="23"/>
      <c r="F28" s="25"/>
      <c r="G28" s="12"/>
      <c r="H28" s="25"/>
      <c r="I28" s="12"/>
      <c r="J28" s="25"/>
    </row>
    <row r="29" spans="2:10" x14ac:dyDescent="0.25">
      <c r="B29" s="23" t="s">
        <v>15</v>
      </c>
      <c r="C29" s="23"/>
      <c r="D29" s="23"/>
      <c r="E29" s="23"/>
      <c r="F29" s="25"/>
      <c r="G29" s="12"/>
      <c r="H29" s="25"/>
      <c r="I29" s="12"/>
      <c r="J29" s="25"/>
    </row>
    <row r="30" spans="2:10" x14ac:dyDescent="0.25">
      <c r="B30" s="9" t="s">
        <v>16</v>
      </c>
      <c r="C30" s="9"/>
      <c r="D30" s="48">
        <v>598699</v>
      </c>
      <c r="E30" s="9"/>
      <c r="F30" s="25">
        <v>598699</v>
      </c>
      <c r="G30" s="22"/>
      <c r="H30" s="25">
        <v>598699</v>
      </c>
      <c r="I30" s="22"/>
      <c r="J30" s="25">
        <v>598884</v>
      </c>
    </row>
    <row r="31" spans="2:10" x14ac:dyDescent="0.25">
      <c r="B31" s="9" t="s">
        <v>17</v>
      </c>
      <c r="C31" s="9"/>
      <c r="D31" s="48">
        <v>45601</v>
      </c>
      <c r="E31" s="9"/>
      <c r="F31" s="25">
        <v>45622</v>
      </c>
      <c r="G31" s="22"/>
      <c r="H31" s="25">
        <v>41379</v>
      </c>
      <c r="I31" s="22"/>
      <c r="J31" s="25">
        <v>41462</v>
      </c>
    </row>
    <row r="32" spans="2:10" x14ac:dyDescent="0.25">
      <c r="B32" s="9" t="s">
        <v>18</v>
      </c>
      <c r="C32" s="9"/>
      <c r="D32" s="48">
        <v>55671</v>
      </c>
      <c r="E32" s="9"/>
      <c r="F32" s="25">
        <v>55671</v>
      </c>
      <c r="G32" s="22"/>
      <c r="H32" s="25">
        <v>47214</v>
      </c>
      <c r="I32" s="22"/>
      <c r="J32" s="25">
        <v>41590</v>
      </c>
    </row>
    <row r="33" spans="2:10" x14ac:dyDescent="0.25">
      <c r="B33" s="9" t="s">
        <v>19</v>
      </c>
      <c r="C33" s="9"/>
      <c r="D33" s="48">
        <v>-413</v>
      </c>
      <c r="E33" s="9"/>
      <c r="F33" s="25">
        <v>-433</v>
      </c>
      <c r="G33" s="22"/>
      <c r="H33" s="25">
        <v>0</v>
      </c>
      <c r="I33" s="22"/>
      <c r="J33" s="25">
        <v>-268</v>
      </c>
    </row>
    <row r="34" spans="2:10" x14ac:dyDescent="0.25">
      <c r="B34" s="9" t="s">
        <v>20</v>
      </c>
      <c r="C34" s="9"/>
      <c r="D34" s="48">
        <v>326833</v>
      </c>
      <c r="E34" s="9"/>
      <c r="F34" s="25">
        <v>338300</v>
      </c>
      <c r="G34" s="22"/>
      <c r="H34" s="25">
        <v>269760</v>
      </c>
      <c r="I34" s="22"/>
      <c r="J34" s="25">
        <v>216709</v>
      </c>
    </row>
    <row r="35" spans="2:10" ht="11.4" thickBot="1" x14ac:dyDescent="0.3">
      <c r="B35" s="9" t="s">
        <v>57</v>
      </c>
      <c r="C35" s="9"/>
      <c r="D35" s="48">
        <v>7512</v>
      </c>
      <c r="E35" s="9"/>
      <c r="F35" s="25">
        <v>8019</v>
      </c>
      <c r="G35" s="22"/>
      <c r="H35" s="25">
        <v>7984</v>
      </c>
      <c r="I35" s="22"/>
      <c r="J35" s="25">
        <v>8718</v>
      </c>
    </row>
    <row r="36" spans="2:10" ht="11.4" thickBot="1" x14ac:dyDescent="0.3">
      <c r="B36" s="23" t="s">
        <v>21</v>
      </c>
      <c r="C36" s="23"/>
      <c r="D36" s="28">
        <f>SUM(D30:D35)</f>
        <v>1033903</v>
      </c>
      <c r="E36" s="23"/>
      <c r="F36" s="28">
        <f>SUM(F30:F35)</f>
        <v>1045878</v>
      </c>
      <c r="G36" s="22"/>
      <c r="H36" s="28">
        <f>SUM(H30:H35)</f>
        <v>965036</v>
      </c>
      <c r="I36" s="22"/>
      <c r="J36" s="28">
        <f>SUM(J30:J35)</f>
        <v>907095</v>
      </c>
    </row>
    <row r="37" spans="2:10" x14ac:dyDescent="0.25">
      <c r="B37" s="23"/>
      <c r="C37" s="23"/>
      <c r="D37" s="23"/>
      <c r="E37" s="23"/>
      <c r="F37" s="27"/>
      <c r="G37" s="22"/>
      <c r="H37" s="27"/>
      <c r="I37" s="22"/>
      <c r="J37" s="27"/>
    </row>
    <row r="38" spans="2:10" x14ac:dyDescent="0.25">
      <c r="B38" s="23" t="s">
        <v>22</v>
      </c>
      <c r="C38" s="23"/>
      <c r="D38" s="23"/>
      <c r="E38" s="23"/>
      <c r="F38" s="25"/>
      <c r="G38" s="12"/>
      <c r="H38" s="25"/>
      <c r="I38" s="12"/>
      <c r="J38" s="25"/>
    </row>
    <row r="39" spans="2:10" x14ac:dyDescent="0.25">
      <c r="B39" s="9" t="s">
        <v>23</v>
      </c>
      <c r="C39" s="9"/>
      <c r="D39" s="48">
        <v>88567</v>
      </c>
      <c r="E39" s="9"/>
      <c r="F39" s="25">
        <v>106147</v>
      </c>
      <c r="G39" s="12"/>
      <c r="H39" s="25">
        <v>181158</v>
      </c>
      <c r="I39" s="12"/>
      <c r="J39" s="25">
        <v>346658</v>
      </c>
    </row>
    <row r="40" spans="2:10" x14ac:dyDescent="0.25">
      <c r="B40" s="9" t="s">
        <v>24</v>
      </c>
      <c r="C40" s="9"/>
      <c r="D40" s="48">
        <v>7532</v>
      </c>
      <c r="E40" s="9"/>
      <c r="F40" s="25">
        <v>6742</v>
      </c>
      <c r="G40" s="12"/>
      <c r="H40" s="25">
        <v>5834</v>
      </c>
      <c r="I40" s="12"/>
      <c r="J40" s="25">
        <v>5995</v>
      </c>
    </row>
    <row r="41" spans="2:10" ht="11.4" thickBot="1" x14ac:dyDescent="0.3">
      <c r="B41" s="9" t="s">
        <v>25</v>
      </c>
      <c r="C41" s="9"/>
      <c r="D41" s="48">
        <v>65095</v>
      </c>
      <c r="E41" s="9"/>
      <c r="F41" s="25">
        <v>65095</v>
      </c>
      <c r="G41" s="12"/>
      <c r="H41" s="25">
        <v>80122</v>
      </c>
      <c r="I41" s="12"/>
      <c r="J41" s="25">
        <v>76864</v>
      </c>
    </row>
    <row r="42" spans="2:10" ht="11.4" thickBot="1" x14ac:dyDescent="0.3">
      <c r="B42" s="23" t="s">
        <v>26</v>
      </c>
      <c r="C42" s="23"/>
      <c r="D42" s="29">
        <f>SUM(D39:D41)</f>
        <v>161194</v>
      </c>
      <c r="E42" s="23"/>
      <c r="F42" s="29">
        <f>SUM(F39:F41)</f>
        <v>177984</v>
      </c>
      <c r="G42" s="22"/>
      <c r="H42" s="29">
        <f>SUM(H39:H41)</f>
        <v>267114</v>
      </c>
      <c r="I42" s="22"/>
      <c r="J42" s="29">
        <f>SUM(J39:J41)</f>
        <v>429517</v>
      </c>
    </row>
    <row r="43" spans="2:10" x14ac:dyDescent="0.25">
      <c r="B43" s="23"/>
      <c r="C43" s="23"/>
      <c r="D43" s="23"/>
      <c r="E43" s="23"/>
      <c r="F43" s="27"/>
      <c r="G43" s="22"/>
      <c r="H43" s="27"/>
      <c r="I43" s="22"/>
      <c r="J43" s="27"/>
    </row>
    <row r="44" spans="2:10" x14ac:dyDescent="0.25">
      <c r="B44" s="23" t="s">
        <v>27</v>
      </c>
      <c r="C44" s="23"/>
      <c r="D44" s="23"/>
      <c r="E44" s="23"/>
      <c r="F44" s="25"/>
      <c r="G44" s="12"/>
      <c r="H44" s="25"/>
      <c r="I44" s="12"/>
      <c r="J44" s="25"/>
    </row>
    <row r="45" spans="2:10" x14ac:dyDescent="0.25">
      <c r="B45" s="9" t="s">
        <v>23</v>
      </c>
      <c r="C45" s="9"/>
      <c r="D45" s="48">
        <v>96840</v>
      </c>
      <c r="E45" s="9"/>
      <c r="F45" s="25">
        <v>69674</v>
      </c>
      <c r="G45" s="12"/>
      <c r="H45" s="25">
        <v>135961</v>
      </c>
      <c r="I45" s="12"/>
      <c r="J45" s="25">
        <v>66976</v>
      </c>
    </row>
    <row r="46" spans="2:10" x14ac:dyDescent="0.25">
      <c r="B46" s="9" t="s">
        <v>24</v>
      </c>
      <c r="C46" s="9"/>
      <c r="D46" s="48">
        <v>30753</v>
      </c>
      <c r="E46" s="9"/>
      <c r="F46" s="25">
        <v>20900</v>
      </c>
      <c r="G46" s="12"/>
      <c r="H46" s="25">
        <v>24512</v>
      </c>
      <c r="I46" s="12"/>
      <c r="J46" s="25">
        <v>22821</v>
      </c>
    </row>
    <row r="47" spans="2:10" x14ac:dyDescent="0.25">
      <c r="B47" s="9" t="s">
        <v>62</v>
      </c>
      <c r="C47" s="9"/>
      <c r="D47" s="48">
        <v>25884</v>
      </c>
      <c r="E47" s="9"/>
      <c r="F47" s="25">
        <v>25884</v>
      </c>
      <c r="G47" s="12"/>
      <c r="H47" s="25">
        <v>4377</v>
      </c>
      <c r="I47" s="12"/>
      <c r="J47" s="25">
        <v>2234</v>
      </c>
    </row>
    <row r="48" spans="2:10" x14ac:dyDescent="0.25">
      <c r="B48" s="45" t="s">
        <v>61</v>
      </c>
      <c r="C48" s="45"/>
      <c r="D48" s="48">
        <v>12870</v>
      </c>
      <c r="E48" s="45"/>
      <c r="F48" s="25">
        <v>5929</v>
      </c>
      <c r="G48" s="12"/>
      <c r="H48" s="25">
        <v>15320</v>
      </c>
      <c r="I48" s="12"/>
      <c r="J48" s="25">
        <v>38894</v>
      </c>
    </row>
    <row r="49" spans="2:10" ht="11.4" thickBot="1" x14ac:dyDescent="0.3">
      <c r="B49" s="9" t="s">
        <v>28</v>
      </c>
      <c r="C49" s="9"/>
      <c r="D49" s="48">
        <v>126</v>
      </c>
      <c r="E49" s="9"/>
      <c r="F49" s="25">
        <v>126</v>
      </c>
      <c r="G49" s="12"/>
      <c r="H49" s="25">
        <v>132</v>
      </c>
      <c r="I49" s="12"/>
      <c r="J49" s="25">
        <v>287</v>
      </c>
    </row>
    <row r="50" spans="2:10" ht="11.4" thickBot="1" x14ac:dyDescent="0.3">
      <c r="B50" s="23" t="s">
        <v>29</v>
      </c>
      <c r="C50" s="23"/>
      <c r="D50" s="30">
        <f>SUM(D45:D49)</f>
        <v>166473</v>
      </c>
      <c r="E50" s="23"/>
      <c r="F50" s="30">
        <f>SUM(F45:F49)</f>
        <v>122513</v>
      </c>
      <c r="G50" s="22"/>
      <c r="H50" s="30">
        <f>SUM(H45:H49)</f>
        <v>180302</v>
      </c>
      <c r="I50" s="22"/>
      <c r="J50" s="30">
        <f>SUM(J45:J49)</f>
        <v>131212</v>
      </c>
    </row>
    <row r="51" spans="2:10" ht="12" thickTop="1" thickBot="1" x14ac:dyDescent="0.3">
      <c r="B51" s="23" t="s">
        <v>30</v>
      </c>
      <c r="C51" s="23"/>
      <c r="D51" s="31">
        <f>D50+D42</f>
        <v>327667</v>
      </c>
      <c r="E51" s="23"/>
      <c r="F51" s="31">
        <f>F50+F42</f>
        <v>300497</v>
      </c>
      <c r="G51" s="22"/>
      <c r="H51" s="31">
        <f>H50+H42</f>
        <v>447416</v>
      </c>
      <c r="I51" s="22"/>
      <c r="J51" s="31">
        <f>J50+J42</f>
        <v>560729</v>
      </c>
    </row>
    <row r="52" spans="2:10" ht="11.4" thickBot="1" x14ac:dyDescent="0.3">
      <c r="B52" s="23"/>
      <c r="C52" s="23"/>
      <c r="D52" s="26"/>
      <c r="E52" s="23"/>
      <c r="F52" s="26"/>
      <c r="G52" s="22"/>
      <c r="H52" s="26"/>
      <c r="I52" s="22"/>
      <c r="J52" s="26"/>
    </row>
    <row r="53" spans="2:10" ht="12" thickTop="1" thickBot="1" x14ac:dyDescent="0.3">
      <c r="B53" s="23" t="s">
        <v>31</v>
      </c>
      <c r="C53" s="23"/>
      <c r="D53" s="31">
        <f>D51+D36</f>
        <v>1361570</v>
      </c>
      <c r="E53" s="23"/>
      <c r="F53" s="31">
        <f>F51+F36</f>
        <v>1346375</v>
      </c>
      <c r="G53" s="22"/>
      <c r="H53" s="31">
        <f>H51+H36</f>
        <v>1412452</v>
      </c>
      <c r="I53" s="22"/>
      <c r="J53" s="31">
        <f>J51+J36</f>
        <v>1467824</v>
      </c>
    </row>
    <row r="54" spans="2:10" x14ac:dyDescent="0.25">
      <c r="D54" s="32">
        <v>0</v>
      </c>
      <c r="F54" s="32">
        <v>0</v>
      </c>
      <c r="H54" s="32">
        <v>0</v>
      </c>
      <c r="J54" s="32">
        <v>0</v>
      </c>
    </row>
    <row r="55" spans="2:10" x14ac:dyDescent="0.25">
      <c r="D55" s="32">
        <f>D53-D26</f>
        <v>0</v>
      </c>
      <c r="F55" s="32">
        <f>F53-F26</f>
        <v>0</v>
      </c>
      <c r="G55" s="32"/>
      <c r="H55" s="32">
        <f>H53-H26</f>
        <v>0</v>
      </c>
      <c r="I55" s="32"/>
      <c r="J55" s="32">
        <f>J53-J26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J40"/>
  <sheetViews>
    <sheetView zoomScale="80" zoomScaleNormal="80" workbookViewId="0">
      <selection activeCell="B10" sqref="B10"/>
    </sheetView>
  </sheetViews>
  <sheetFormatPr defaultColWidth="8.88671875" defaultRowHeight="10.8" x14ac:dyDescent="0.25"/>
  <cols>
    <col min="1" max="1" width="8.88671875" style="2"/>
    <col min="2" max="2" width="33" style="2" customWidth="1"/>
    <col min="3" max="3" width="1.5546875" style="2" customWidth="1"/>
    <col min="4" max="4" width="16.44140625" style="2" bestFit="1" customWidth="1"/>
    <col min="5" max="5" width="1.5546875" style="2" customWidth="1"/>
    <col min="6" max="6" width="16.44140625" style="36" bestFit="1" customWidth="1"/>
    <col min="7" max="7" width="1.33203125" style="2" customWidth="1"/>
    <col min="8" max="8" width="16.44140625" style="36" bestFit="1" customWidth="1"/>
    <col min="9" max="9" width="1" style="36" customWidth="1"/>
    <col min="10" max="10" width="16.44140625" style="36" bestFit="1" customWidth="1"/>
    <col min="11" max="16384" width="8.88671875" style="2"/>
  </cols>
  <sheetData>
    <row r="1" spans="2:10" x14ac:dyDescent="0.25">
      <c r="B1" s="1" t="s">
        <v>32</v>
      </c>
      <c r="C1" s="1"/>
      <c r="D1" s="1"/>
      <c r="E1" s="1"/>
    </row>
    <row r="2" spans="2:10" x14ac:dyDescent="0.25">
      <c r="B2" s="1" t="s">
        <v>47</v>
      </c>
      <c r="C2" s="1"/>
      <c r="D2" s="1"/>
      <c r="E2" s="1"/>
    </row>
    <row r="3" spans="2:10" x14ac:dyDescent="0.25">
      <c r="B3" s="3"/>
      <c r="C3" s="3"/>
      <c r="D3" s="3"/>
      <c r="E3" s="3"/>
    </row>
    <row r="4" spans="2:10" x14ac:dyDescent="0.25">
      <c r="B4" s="4" t="s">
        <v>33</v>
      </c>
      <c r="C4" s="4"/>
      <c r="D4" s="4"/>
      <c r="E4" s="4"/>
    </row>
    <row r="7" spans="2:10" s="46" customFormat="1" x14ac:dyDescent="0.25">
      <c r="D7" s="46" t="s">
        <v>63</v>
      </c>
      <c r="F7" s="46" t="str">
        <f>'StandAlone IS'!F6</f>
        <v>Neauditate</v>
      </c>
      <c r="G7" s="55"/>
      <c r="H7" s="46" t="str">
        <f>'StandAlone IS'!H6</f>
        <v>Neauditate</v>
      </c>
      <c r="I7" s="47"/>
      <c r="J7" s="46" t="str">
        <f>'StandAlone IS'!J6</f>
        <v>Neauditate</v>
      </c>
    </row>
    <row r="8" spans="2:10" ht="11.4" thickBot="1" x14ac:dyDescent="0.3">
      <c r="D8" s="44" t="str">
        <f>'StandAlone IS'!D7</f>
        <v>31 martie 2026</v>
      </c>
      <c r="F8" s="44" t="str">
        <f>'StandAlone IS'!F7</f>
        <v>31 martie 2025</v>
      </c>
      <c r="H8" s="61" t="str">
        <f>'StandAlone IS'!H7</f>
        <v>31 martie 2024</v>
      </c>
      <c r="I8" s="5">
        <f>'StandAlone IS'!I7</f>
        <v>0</v>
      </c>
      <c r="J8" s="61" t="str">
        <f>'StandAlone IS'!J7</f>
        <v>31 martie 2023</v>
      </c>
    </row>
    <row r="9" spans="2:10" ht="11.4" thickTop="1" x14ac:dyDescent="0.25">
      <c r="B9" s="7"/>
      <c r="C9" s="7"/>
      <c r="D9" s="7"/>
      <c r="E9" s="7"/>
      <c r="F9" s="7"/>
      <c r="G9" s="7"/>
      <c r="H9" s="62"/>
      <c r="I9" s="8"/>
      <c r="J9" s="62"/>
    </row>
    <row r="10" spans="2:10" x14ac:dyDescent="0.25">
      <c r="B10" s="9" t="s">
        <v>54</v>
      </c>
      <c r="C10" s="9"/>
      <c r="D10" s="48">
        <v>55415</v>
      </c>
      <c r="E10" s="9"/>
      <c r="F10" s="48">
        <v>86934</v>
      </c>
      <c r="G10" s="9"/>
      <c r="H10" s="48">
        <v>41075</v>
      </c>
      <c r="I10" s="10">
        <v>0</v>
      </c>
      <c r="J10" s="38">
        <v>21759</v>
      </c>
    </row>
    <row r="11" spans="2:10" ht="11.4" thickBot="1" x14ac:dyDescent="0.3">
      <c r="B11" s="9" t="s">
        <v>55</v>
      </c>
      <c r="C11" s="9"/>
      <c r="D11" s="39">
        <v>-43727</v>
      </c>
      <c r="E11" s="9"/>
      <c r="F11" s="39">
        <v>-64214</v>
      </c>
      <c r="G11" s="9"/>
      <c r="H11" s="39">
        <v>-28149</v>
      </c>
      <c r="I11" s="10">
        <v>0</v>
      </c>
      <c r="J11" s="39">
        <v>-15257</v>
      </c>
    </row>
    <row r="12" spans="2:10" x14ac:dyDescent="0.25">
      <c r="B12" s="12"/>
      <c r="C12" s="12"/>
      <c r="D12" s="12"/>
      <c r="E12" s="12"/>
      <c r="F12" s="12"/>
      <c r="G12" s="12"/>
      <c r="H12" s="37">
        <v>0</v>
      </c>
      <c r="I12" s="8"/>
      <c r="J12" s="37">
        <v>0</v>
      </c>
    </row>
    <row r="13" spans="2:10" ht="11.4" thickBot="1" x14ac:dyDescent="0.3">
      <c r="B13" s="13" t="s">
        <v>34</v>
      </c>
      <c r="C13" s="13"/>
      <c r="D13" s="40">
        <f>SUM(D10:D11)</f>
        <v>11688</v>
      </c>
      <c r="E13" s="13"/>
      <c r="F13" s="40">
        <f>SUM(F10:F11)</f>
        <v>22720</v>
      </c>
      <c r="G13" s="13"/>
      <c r="H13" s="40">
        <f>SUM(H10:H11)</f>
        <v>12926</v>
      </c>
      <c r="I13" s="14"/>
      <c r="J13" s="40">
        <f>SUM(J10:J11)</f>
        <v>6502</v>
      </c>
    </row>
    <row r="14" spans="2:10" ht="11.4" thickTop="1" x14ac:dyDescent="0.25">
      <c r="B14" s="16"/>
      <c r="C14" s="16"/>
      <c r="D14" s="16"/>
      <c r="E14" s="16"/>
      <c r="F14" s="16"/>
      <c r="G14" s="16"/>
      <c r="H14" s="38">
        <v>0</v>
      </c>
      <c r="I14" s="8"/>
      <c r="J14" s="38">
        <v>0</v>
      </c>
    </row>
    <row r="15" spans="2:10" x14ac:dyDescent="0.25">
      <c r="B15" s="16" t="s">
        <v>35</v>
      </c>
      <c r="C15" s="16"/>
      <c r="D15" s="53">
        <v>0</v>
      </c>
      <c r="E15" s="16"/>
      <c r="F15" s="53">
        <v>0</v>
      </c>
      <c r="G15" s="16"/>
      <c r="H15" s="37">
        <v>0</v>
      </c>
      <c r="I15" s="10">
        <v>0</v>
      </c>
      <c r="J15" s="37">
        <v>1696</v>
      </c>
    </row>
    <row r="16" spans="2:10" x14ac:dyDescent="0.25">
      <c r="B16" s="16" t="s">
        <v>36</v>
      </c>
      <c r="C16" s="16"/>
      <c r="D16" s="53">
        <v>-11535</v>
      </c>
      <c r="E16" s="16"/>
      <c r="F16" s="53">
        <v>-10168</v>
      </c>
      <c r="G16" s="16"/>
      <c r="H16" s="37">
        <v>-7751</v>
      </c>
      <c r="I16" s="10">
        <v>0</v>
      </c>
      <c r="J16" s="37">
        <v>-9821</v>
      </c>
    </row>
    <row r="17" spans="2:10" x14ac:dyDescent="0.25">
      <c r="B17" s="16" t="s">
        <v>37</v>
      </c>
      <c r="C17" s="16"/>
      <c r="D17" s="53">
        <v>-1899</v>
      </c>
      <c r="E17" s="16"/>
      <c r="F17" s="53">
        <v>-695</v>
      </c>
      <c r="G17" s="16"/>
      <c r="H17" s="37">
        <v>-470</v>
      </c>
      <c r="I17" s="10">
        <v>0</v>
      </c>
      <c r="J17" s="37">
        <v>-1066</v>
      </c>
    </row>
    <row r="18" spans="2:10" x14ac:dyDescent="0.25">
      <c r="B18" s="16" t="s">
        <v>66</v>
      </c>
      <c r="C18" s="16"/>
      <c r="D18" s="53">
        <v>1489</v>
      </c>
      <c r="E18" s="16"/>
      <c r="F18" s="53">
        <v>2006</v>
      </c>
      <c r="G18" s="16"/>
      <c r="H18" s="37">
        <v>2233</v>
      </c>
      <c r="I18" s="10">
        <v>0</v>
      </c>
      <c r="J18" s="37">
        <v>-83</v>
      </c>
    </row>
    <row r="19" spans="2:10" x14ac:dyDescent="0.25">
      <c r="B19" s="16" t="s">
        <v>65</v>
      </c>
      <c r="C19" s="16"/>
      <c r="D19" s="53">
        <v>-711</v>
      </c>
      <c r="E19" s="16"/>
      <c r="F19" s="53">
        <v>-2516</v>
      </c>
      <c r="G19" s="16"/>
      <c r="H19" s="37">
        <v>-2726</v>
      </c>
      <c r="I19" s="10">
        <v>0</v>
      </c>
      <c r="J19" s="37">
        <v>0</v>
      </c>
    </row>
    <row r="20" spans="2:10" x14ac:dyDescent="0.25">
      <c r="B20" s="16" t="s">
        <v>38</v>
      </c>
      <c r="C20" s="16"/>
      <c r="D20" s="53">
        <v>0</v>
      </c>
      <c r="E20" s="16"/>
      <c r="F20" s="53">
        <v>0</v>
      </c>
      <c r="G20" s="16"/>
      <c r="H20" s="37">
        <v>0</v>
      </c>
      <c r="I20" s="10">
        <v>0</v>
      </c>
      <c r="J20" s="37">
        <v>-1509</v>
      </c>
    </row>
    <row r="21" spans="2:10" ht="11.4" thickBot="1" x14ac:dyDescent="0.3">
      <c r="B21" s="16" t="s">
        <v>39</v>
      </c>
      <c r="C21" s="16"/>
      <c r="D21" s="42">
        <v>0</v>
      </c>
      <c r="E21" s="16"/>
      <c r="F21" s="42">
        <v>0</v>
      </c>
      <c r="G21" s="16"/>
      <c r="H21" s="42">
        <v>0</v>
      </c>
      <c r="I21" s="10">
        <v>0</v>
      </c>
      <c r="J21" s="42">
        <v>0</v>
      </c>
    </row>
    <row r="22" spans="2:10" x14ac:dyDescent="0.25">
      <c r="B22" s="13"/>
      <c r="C22" s="13"/>
      <c r="D22" s="13"/>
      <c r="E22" s="13"/>
      <c r="F22" s="13"/>
      <c r="G22" s="13"/>
      <c r="H22" s="41">
        <v>0</v>
      </c>
      <c r="I22" s="14"/>
      <c r="J22" s="41">
        <v>0</v>
      </c>
    </row>
    <row r="23" spans="2:10" ht="11.4" thickBot="1" x14ac:dyDescent="0.3">
      <c r="B23" s="13" t="s">
        <v>40</v>
      </c>
      <c r="C23" s="13"/>
      <c r="D23" s="40">
        <f>D13+SUM(D15:D21)</f>
        <v>-968</v>
      </c>
      <c r="E23" s="13"/>
      <c r="F23" s="40">
        <f>F13+SUM(F15:F21)</f>
        <v>11347</v>
      </c>
      <c r="G23" s="13"/>
      <c r="H23" s="40">
        <f>H13+SUM(H15:H21)</f>
        <v>4212</v>
      </c>
      <c r="I23" s="14"/>
      <c r="J23" s="40">
        <f>J13+SUM(J15:J21)</f>
        <v>-4281</v>
      </c>
    </row>
    <row r="24" spans="2:10" ht="11.4" thickTop="1" x14ac:dyDescent="0.25">
      <c r="B24" s="18"/>
      <c r="C24" s="18"/>
      <c r="D24" s="18"/>
      <c r="E24" s="18"/>
      <c r="F24" s="18"/>
      <c r="G24" s="18"/>
      <c r="H24" s="37"/>
      <c r="I24" s="8"/>
      <c r="J24" s="37"/>
    </row>
    <row r="25" spans="2:10" x14ac:dyDescent="0.25">
      <c r="B25" s="16" t="s">
        <v>41</v>
      </c>
      <c r="C25" s="16"/>
      <c r="D25" s="52">
        <v>484</v>
      </c>
      <c r="E25" s="16"/>
      <c r="F25" s="52">
        <v>230</v>
      </c>
      <c r="G25" s="16"/>
      <c r="H25" s="37">
        <v>685</v>
      </c>
      <c r="I25" s="10">
        <v>0</v>
      </c>
      <c r="J25" s="37">
        <v>3224</v>
      </c>
    </row>
    <row r="26" spans="2:10" x14ac:dyDescent="0.25">
      <c r="B26" s="16" t="s">
        <v>42</v>
      </c>
      <c r="C26" s="16"/>
      <c r="D26" s="52">
        <v>-3084</v>
      </c>
      <c r="E26" s="16"/>
      <c r="F26" s="52">
        <v>-5977</v>
      </c>
      <c r="G26" s="16"/>
      <c r="H26" s="37">
        <v>-8680</v>
      </c>
      <c r="I26" s="10">
        <v>0</v>
      </c>
      <c r="J26" s="37">
        <v>-6346</v>
      </c>
    </row>
    <row r="27" spans="2:10" ht="11.4" thickBot="1" x14ac:dyDescent="0.3">
      <c r="B27" s="19" t="s">
        <v>43</v>
      </c>
      <c r="C27" s="19"/>
      <c r="D27" s="43">
        <f>SUM(D25:D26)</f>
        <v>-2600</v>
      </c>
      <c r="E27" s="19"/>
      <c r="F27" s="43">
        <f>SUM(F25:F26)</f>
        <v>-5747</v>
      </c>
      <c r="G27" s="19"/>
      <c r="H27" s="43">
        <f>SUM(H25:H26)</f>
        <v>-7995</v>
      </c>
      <c r="I27" s="5"/>
      <c r="J27" s="43">
        <f>SUM(J25:J26)</f>
        <v>-3122</v>
      </c>
    </row>
    <row r="28" spans="2:10" x14ac:dyDescent="0.25">
      <c r="B28" s="16"/>
      <c r="C28" s="16"/>
      <c r="D28" s="37"/>
      <c r="E28" s="16"/>
      <c r="F28" s="37"/>
      <c r="G28" s="16"/>
      <c r="H28" s="37">
        <v>0</v>
      </c>
      <c r="I28" s="8"/>
      <c r="J28" s="37">
        <v>0</v>
      </c>
    </row>
    <row r="29" spans="2:10" ht="11.4" thickBot="1" x14ac:dyDescent="0.3">
      <c r="B29" s="13" t="s">
        <v>44</v>
      </c>
      <c r="C29" s="13"/>
      <c r="D29" s="40">
        <f>D23+D27</f>
        <v>-3568</v>
      </c>
      <c r="E29" s="13"/>
      <c r="F29" s="40">
        <f>F23+F27</f>
        <v>5600</v>
      </c>
      <c r="G29" s="13"/>
      <c r="H29" s="40">
        <f>H23+H27</f>
        <v>-3783</v>
      </c>
      <c r="I29" s="14"/>
      <c r="J29" s="40">
        <f>J23+J27</f>
        <v>-7403</v>
      </c>
    </row>
    <row r="30" spans="2:10" ht="11.4" thickTop="1" x14ac:dyDescent="0.25">
      <c r="B30" s="16"/>
      <c r="C30" s="16"/>
      <c r="D30" s="16"/>
      <c r="E30" s="16"/>
      <c r="F30" s="16"/>
      <c r="G30" s="16"/>
      <c r="H30" s="37">
        <v>0</v>
      </c>
      <c r="I30" s="8"/>
      <c r="J30" s="37">
        <v>0</v>
      </c>
    </row>
    <row r="31" spans="2:10" x14ac:dyDescent="0.25">
      <c r="B31" s="16" t="s">
        <v>45</v>
      </c>
      <c r="C31" s="16"/>
      <c r="D31" s="53">
        <v>-225</v>
      </c>
      <c r="E31" s="16"/>
      <c r="F31" s="53">
        <v>-746</v>
      </c>
      <c r="G31" s="16"/>
      <c r="H31" s="37">
        <v>-3717</v>
      </c>
      <c r="I31" s="10">
        <v>0</v>
      </c>
      <c r="J31" s="37">
        <v>-696</v>
      </c>
    </row>
    <row r="32" spans="2:10" x14ac:dyDescent="0.25">
      <c r="B32" s="13"/>
      <c r="C32" s="13"/>
      <c r="D32" s="13"/>
      <c r="E32" s="13"/>
      <c r="F32" s="13"/>
      <c r="G32" s="13"/>
      <c r="H32" s="37">
        <v>0</v>
      </c>
      <c r="I32" s="14"/>
      <c r="J32" s="37">
        <v>0</v>
      </c>
    </row>
    <row r="33" spans="2:10" ht="11.4" thickBot="1" x14ac:dyDescent="0.3">
      <c r="B33" s="19" t="s">
        <v>46</v>
      </c>
      <c r="C33" s="19"/>
      <c r="D33" s="40">
        <f>SUM(D29:D31)</f>
        <v>-3793</v>
      </c>
      <c r="E33" s="19"/>
      <c r="F33" s="40">
        <f>SUM(F29:F31)</f>
        <v>4854</v>
      </c>
      <c r="G33" s="19"/>
      <c r="H33" s="40">
        <f>SUM(H29:H31)</f>
        <v>-7500</v>
      </c>
      <c r="I33" s="14"/>
      <c r="J33" s="40">
        <f>SUM(J29:J31)</f>
        <v>-8099</v>
      </c>
    </row>
    <row r="34" spans="2:10" ht="11.4" thickTop="1" x14ac:dyDescent="0.25">
      <c r="D34" s="66">
        <v>0</v>
      </c>
      <c r="F34" s="66">
        <v>0</v>
      </c>
      <c r="H34" s="66">
        <v>0</v>
      </c>
      <c r="I34" s="18"/>
      <c r="J34" s="66">
        <v>0</v>
      </c>
    </row>
    <row r="35" spans="2:10" x14ac:dyDescent="0.25">
      <c r="F35" s="2"/>
      <c r="H35" s="62"/>
      <c r="I35" s="18"/>
      <c r="J35" s="62"/>
    </row>
    <row r="36" spans="2:10" s="36" customFormat="1" x14ac:dyDescent="0.25">
      <c r="B36" s="35" t="s">
        <v>59</v>
      </c>
      <c r="C36" s="35"/>
      <c r="D36" s="54">
        <v>22</v>
      </c>
      <c r="E36" s="54"/>
      <c r="F36" s="54">
        <v>176.35990000000001</v>
      </c>
      <c r="G36" s="54"/>
      <c r="H36" s="54">
        <v>-209</v>
      </c>
      <c r="I36" s="54">
        <v>0</v>
      </c>
      <c r="J36" s="54">
        <v>0</v>
      </c>
    </row>
    <row r="37" spans="2:10" s="36" customFormat="1" x14ac:dyDescent="0.25">
      <c r="B37" s="35" t="s">
        <v>60</v>
      </c>
      <c r="C37" s="35"/>
      <c r="D37" s="54">
        <v>-3815</v>
      </c>
      <c r="E37" s="54"/>
      <c r="F37" s="54">
        <v>4677.6400999999996</v>
      </c>
      <c r="G37" s="54"/>
      <c r="H37" s="54">
        <v>-7291</v>
      </c>
      <c r="I37" s="54">
        <v>0</v>
      </c>
      <c r="J37" s="54">
        <v>-8099</v>
      </c>
    </row>
    <row r="40" spans="2:10" x14ac:dyDescent="0.25">
      <c r="B40" s="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BS</vt:lpstr>
      <vt:lpstr>Conso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Alexei Petrov</cp:lastModifiedBy>
  <dcterms:created xsi:type="dcterms:W3CDTF">2015-06-05T18:17:20Z</dcterms:created>
  <dcterms:modified xsi:type="dcterms:W3CDTF">2026-05-27T07:01:09Z</dcterms:modified>
</cp:coreProperties>
</file>